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1580" firstSheet="2" activeTab="2"/>
  </bookViews>
  <sheets>
    <sheet name="danarti gankargulebistvis" sheetId="14" state="hidden" r:id="rId1"/>
    <sheet name="danarti-198-ო  გადახრა" sheetId="16" state="hidden" r:id="rId2"/>
    <sheet name="ახალი სარგო" sheetId="29" r:id="rId3"/>
    <sheet name="ხელფასის კატეგორიები" sheetId="22" r:id="rId4"/>
    <sheet name="ნიმუში შტატები" sheetId="21" r:id="rId5"/>
  </sheets>
  <definedNames>
    <definedName name="_xlnm._FilterDatabase" localSheetId="1" hidden="1">'danarti-198-ო  გადახრა'!$B$4:$L$4</definedName>
    <definedName name="_xlnm._FilterDatabase" localSheetId="2" hidden="1">'ახალი სარგო'!$B$14:$I$226</definedName>
    <definedName name="_xlnm._FilterDatabase" localSheetId="4" hidden="1">'ნიმუში შტატები'!$A$7:$G$32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'ახალი სარგო'!$B$13:$K$226,'ახალი სარგო'!$F$1:$I$10,'ახალი სარგო'!$B$241:$J$347</definedName>
    <definedName name="_xlnm.Print_Area" localSheetId="3">'ხელფასის კატეგორიები'!$B$1:$M$12</definedName>
    <definedName name="_xlnm.Print_Titles" localSheetId="1">'danarti-198-ო  გადახრა'!$4:$4</definedName>
    <definedName name="_xlnm.Print_Titles" localSheetId="2">'ახალი სარგო'!$14:$14</definedName>
  </definedNames>
  <calcPr calcId="145621"/>
</workbook>
</file>

<file path=xl/calcChain.xml><?xml version="1.0" encoding="utf-8"?>
<calcChain xmlns="http://schemas.openxmlformats.org/spreadsheetml/2006/main">
  <c r="I45" i="29" l="1"/>
  <c r="G189" i="29" l="1"/>
  <c r="H189" i="29"/>
  <c r="I189" i="29"/>
  <c r="G153" i="29"/>
  <c r="G151" i="29" s="1"/>
  <c r="H153" i="29"/>
  <c r="I153" i="29"/>
  <c r="I151" i="29" s="1"/>
  <c r="H151" i="29"/>
  <c r="G132" i="29"/>
  <c r="H132" i="29"/>
  <c r="I132" i="29"/>
  <c r="G127" i="29"/>
  <c r="G122" i="29" s="1"/>
  <c r="H127" i="29"/>
  <c r="I127" i="29"/>
  <c r="I122" i="29" s="1"/>
  <c r="H122" i="29"/>
  <c r="G114" i="29"/>
  <c r="G106" i="29" s="1"/>
  <c r="H114" i="29"/>
  <c r="I114" i="29"/>
  <c r="I106" i="29" s="1"/>
  <c r="H106" i="29"/>
  <c r="G99" i="29"/>
  <c r="H99" i="29"/>
  <c r="I99" i="29"/>
  <c r="G89" i="29"/>
  <c r="H89" i="29"/>
  <c r="I89" i="29"/>
  <c r="G66" i="29"/>
  <c r="H66" i="29"/>
  <c r="I66" i="29"/>
  <c r="G61" i="29"/>
  <c r="H61" i="29"/>
  <c r="I61" i="29"/>
  <c r="H58" i="29"/>
  <c r="G39" i="29"/>
  <c r="H39" i="29"/>
  <c r="H32" i="29" s="1"/>
  <c r="I39" i="29"/>
  <c r="I32" i="29" s="1"/>
  <c r="G32" i="29"/>
  <c r="G25" i="29"/>
  <c r="H25" i="29"/>
  <c r="I25" i="29"/>
  <c r="G19" i="29"/>
  <c r="G17" i="29" s="1"/>
  <c r="H19" i="29"/>
  <c r="I19" i="29"/>
  <c r="H17" i="29"/>
  <c r="F15" i="29"/>
  <c r="G234" i="29"/>
  <c r="H234" i="29"/>
  <c r="F234" i="29"/>
  <c r="G227" i="29"/>
  <c r="H227" i="29"/>
  <c r="F227" i="29"/>
  <c r="G58" i="29" l="1"/>
  <c r="I58" i="29"/>
  <c r="I17" i="29"/>
  <c r="I33" i="29"/>
  <c r="I233" i="29" l="1"/>
  <c r="I232" i="29"/>
  <c r="I231" i="29"/>
  <c r="I230" i="29"/>
  <c r="I229" i="29"/>
  <c r="I228" i="29"/>
  <c r="I240" i="29"/>
  <c r="I239" i="29"/>
  <c r="I238" i="29"/>
  <c r="I237" i="29"/>
  <c r="I236" i="29"/>
  <c r="I234" i="29" l="1"/>
  <c r="I227" i="29"/>
  <c r="G242" i="29"/>
  <c r="H242" i="29"/>
  <c r="F242" i="29"/>
  <c r="I247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262" i="29"/>
  <c r="G261" i="29"/>
  <c r="H261" i="29"/>
  <c r="F261" i="29"/>
  <c r="I244" i="29"/>
  <c r="I245" i="29"/>
  <c r="I246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43" i="29"/>
  <c r="I242" i="29" l="1"/>
  <c r="I261" i="29"/>
  <c r="G306" i="29"/>
  <c r="G241" i="29" s="1"/>
  <c r="H306" i="29"/>
  <c r="H241" i="29" s="1"/>
  <c r="F306" i="29"/>
  <c r="F241" i="29" s="1"/>
  <c r="I347" i="29"/>
  <c r="I346" i="29"/>
  <c r="I345" i="29" l="1"/>
  <c r="I344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07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28" i="29"/>
  <c r="I306" i="29" l="1"/>
  <c r="I241" i="29" s="1"/>
  <c r="I226" i="29" l="1"/>
  <c r="I225" i="29"/>
  <c r="I224" i="29"/>
  <c r="H223" i="29"/>
  <c r="I223" i="29" s="1"/>
  <c r="G223" i="29"/>
  <c r="F223" i="29"/>
  <c r="I222" i="29"/>
  <c r="I221" i="29"/>
  <c r="I220" i="29"/>
  <c r="I219" i="29"/>
  <c r="I218" i="29"/>
  <c r="I217" i="29"/>
  <c r="I216" i="29"/>
  <c r="I215" i="29"/>
  <c r="H214" i="29"/>
  <c r="I214" i="29" s="1"/>
  <c r="G214" i="29"/>
  <c r="F214" i="29"/>
  <c r="I213" i="29"/>
  <c r="I212" i="29"/>
  <c r="I211" i="29"/>
  <c r="H210" i="29"/>
  <c r="G210" i="29"/>
  <c r="F210" i="29"/>
  <c r="I209" i="29"/>
  <c r="I208" i="29"/>
  <c r="I206" i="29"/>
  <c r="I205" i="29"/>
  <c r="I204" i="29"/>
  <c r="I203" i="29"/>
  <c r="H202" i="29"/>
  <c r="I202" i="29" s="1"/>
  <c r="G202" i="29"/>
  <c r="F202" i="29"/>
  <c r="I201" i="29"/>
  <c r="I200" i="29"/>
  <c r="I199" i="29"/>
  <c r="H198" i="29"/>
  <c r="I198" i="29" s="1"/>
  <c r="G198" i="29"/>
  <c r="F198" i="29"/>
  <c r="I197" i="29"/>
  <c r="I196" i="29"/>
  <c r="I195" i="29"/>
  <c r="I194" i="29"/>
  <c r="I193" i="29"/>
  <c r="H192" i="29"/>
  <c r="I192" i="29" s="1"/>
  <c r="G192" i="29"/>
  <c r="F192" i="29"/>
  <c r="I191" i="29"/>
  <c r="I190" i="29"/>
  <c r="I186" i="29"/>
  <c r="I185" i="29"/>
  <c r="I184" i="29"/>
  <c r="I183" i="29"/>
  <c r="I182" i="29"/>
  <c r="I181" i="29"/>
  <c r="I180" i="29"/>
  <c r="I179" i="29"/>
  <c r="I178" i="29"/>
  <c r="H177" i="29"/>
  <c r="I177" i="29" s="1"/>
  <c r="G177" i="29"/>
  <c r="F177" i="29"/>
  <c r="I176" i="29"/>
  <c r="I175" i="29"/>
  <c r="I174" i="29"/>
  <c r="I173" i="29"/>
  <c r="I172" i="29"/>
  <c r="I171" i="29"/>
  <c r="I170" i="29"/>
  <c r="I169" i="29"/>
  <c r="I168" i="29"/>
  <c r="H167" i="29"/>
  <c r="I167" i="29" s="1"/>
  <c r="G167" i="29"/>
  <c r="F167" i="29"/>
  <c r="I166" i="29"/>
  <c r="I165" i="29"/>
  <c r="I164" i="29"/>
  <c r="I163" i="29"/>
  <c r="I162" i="29"/>
  <c r="I161" i="29"/>
  <c r="H160" i="29"/>
  <c r="I160" i="29" s="1"/>
  <c r="G160" i="29"/>
  <c r="F160" i="29"/>
  <c r="I159" i="29"/>
  <c r="I158" i="29"/>
  <c r="I157" i="29"/>
  <c r="I156" i="29"/>
  <c r="I155" i="29"/>
  <c r="I154" i="29"/>
  <c r="F153" i="29"/>
  <c r="I152" i="29"/>
  <c r="I150" i="29"/>
  <c r="I149" i="29"/>
  <c r="I148" i="29"/>
  <c r="I147" i="29"/>
  <c r="H146" i="29"/>
  <c r="I146" i="29" s="1"/>
  <c r="G146" i="29"/>
  <c r="F146" i="29"/>
  <c r="I145" i="29"/>
  <c r="I144" i="29"/>
  <c r="I143" i="29"/>
  <c r="I142" i="29"/>
  <c r="H141" i="29"/>
  <c r="I141" i="29" s="1"/>
  <c r="G141" i="29"/>
  <c r="F141" i="29"/>
  <c r="I140" i="29"/>
  <c r="I139" i="29"/>
  <c r="I138" i="29"/>
  <c r="I137" i="29"/>
  <c r="I136" i="29"/>
  <c r="I135" i="29"/>
  <c r="H134" i="29"/>
  <c r="G134" i="29"/>
  <c r="F134" i="29"/>
  <c r="I133" i="29"/>
  <c r="I131" i="29"/>
  <c r="I130" i="29"/>
  <c r="I129" i="29"/>
  <c r="I128" i="29"/>
  <c r="F127" i="29"/>
  <c r="I126" i="29"/>
  <c r="I125" i="29"/>
  <c r="H124" i="29"/>
  <c r="G124" i="29"/>
  <c r="F124" i="29"/>
  <c r="I123" i="29"/>
  <c r="I121" i="29"/>
  <c r="I120" i="29"/>
  <c r="I119" i="29"/>
  <c r="I118" i="29"/>
  <c r="I117" i="29"/>
  <c r="I116" i="29"/>
  <c r="I115" i="29"/>
  <c r="F114" i="29"/>
  <c r="I113" i="29"/>
  <c r="I112" i="29"/>
  <c r="I111" i="29"/>
  <c r="I110" i="29"/>
  <c r="I109" i="29"/>
  <c r="H108" i="29"/>
  <c r="G108" i="29"/>
  <c r="F108" i="29"/>
  <c r="I107" i="29"/>
  <c r="I105" i="29"/>
  <c r="I104" i="29"/>
  <c r="I103" i="29"/>
  <c r="I102" i="29"/>
  <c r="I101" i="29"/>
  <c r="I100" i="29"/>
  <c r="F99" i="29"/>
  <c r="I98" i="29"/>
  <c r="I97" i="29"/>
  <c r="I96" i="29"/>
  <c r="I95" i="29"/>
  <c r="I94" i="29"/>
  <c r="I93" i="29"/>
  <c r="I92" i="29"/>
  <c r="I91" i="29"/>
  <c r="I90" i="29"/>
  <c r="F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H74" i="29"/>
  <c r="G74" i="29"/>
  <c r="F74" i="29"/>
  <c r="I73" i="29"/>
  <c r="I72" i="29"/>
  <c r="I70" i="29"/>
  <c r="I69" i="29"/>
  <c r="I68" i="29"/>
  <c r="I67" i="29"/>
  <c r="F66" i="29"/>
  <c r="I65" i="29"/>
  <c r="I64" i="29"/>
  <c r="I63" i="29"/>
  <c r="I62" i="29"/>
  <c r="F61" i="29"/>
  <c r="I60" i="29"/>
  <c r="I59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4" i="29"/>
  <c r="I43" i="29"/>
  <c r="I42" i="29"/>
  <c r="I41" i="29"/>
  <c r="I40" i="29"/>
  <c r="F39" i="29"/>
  <c r="I38" i="29"/>
  <c r="I37" i="29"/>
  <c r="I36" i="29"/>
  <c r="I35" i="29"/>
  <c r="H34" i="29"/>
  <c r="G34" i="29"/>
  <c r="F34" i="29"/>
  <c r="I31" i="29"/>
  <c r="I30" i="29"/>
  <c r="I29" i="29"/>
  <c r="I28" i="29"/>
  <c r="I27" i="29"/>
  <c r="I26" i="29"/>
  <c r="F25" i="29"/>
  <c r="I24" i="29"/>
  <c r="I23" i="29"/>
  <c r="I22" i="29"/>
  <c r="I21" i="29"/>
  <c r="I20" i="29"/>
  <c r="F19" i="29"/>
  <c r="I18" i="29"/>
  <c r="I74" i="29" l="1"/>
  <c r="I71" i="29" s="1"/>
  <c r="I15" i="29" s="1"/>
  <c r="H71" i="29"/>
  <c r="H15" i="29" s="1"/>
  <c r="I34" i="29"/>
  <c r="G71" i="29"/>
  <c r="G15" i="29" s="1"/>
  <c r="F32" i="29"/>
  <c r="F71" i="29"/>
  <c r="G207" i="29"/>
  <c r="I210" i="29"/>
  <c r="I207" i="29" s="1"/>
  <c r="H207" i="29"/>
  <c r="F207" i="29"/>
  <c r="F189" i="29"/>
  <c r="F132" i="29"/>
  <c r="F17" i="29"/>
  <c r="F106" i="29"/>
  <c r="F58" i="29"/>
  <c r="F122" i="29"/>
  <c r="F151" i="29"/>
  <c r="I108" i="29"/>
  <c r="I124" i="29"/>
  <c r="I134" i="29"/>
  <c r="F11" i="29" l="1"/>
  <c r="G11" i="29"/>
  <c r="H11" i="29"/>
  <c r="K15" i="29" l="1"/>
  <c r="I11" i="29"/>
  <c r="D5" i="21" l="1"/>
  <c r="C7" i="21"/>
  <c r="C5" i="21" s="1"/>
  <c r="D7" i="21"/>
  <c r="E7" i="21"/>
  <c r="F8" i="21"/>
  <c r="F7" i="21" s="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C35" i="21"/>
  <c r="D35" i="21"/>
  <c r="E35" i="21"/>
  <c r="E5" i="21" s="1"/>
  <c r="F35" i="21"/>
  <c r="F5" i="21" s="1"/>
  <c r="H5" i="21" s="1"/>
  <c r="C41" i="21"/>
  <c r="D41" i="21"/>
  <c r="E41" i="21"/>
  <c r="F41" i="21"/>
  <c r="C49" i="21"/>
  <c r="D49" i="21"/>
  <c r="E49" i="21"/>
  <c r="F49" i="21"/>
  <c r="H49" i="21" s="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<sst xmlns="http://schemas.openxmlformats.org/spreadsheetml/2006/main" count="1194" uniqueCount="180">
  <si>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</si>
  <si>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</si>
  <si>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</si>
  <si>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</si>
  <si>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</si>
  <si>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</si>
  <si>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</si>
  <si>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</si>
  <si>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</si>
  <si>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</si>
  <si>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</si>
  <si>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</si>
  <si>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</si>
  <si>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</si>
  <si>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</si>
  <si>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</si>
  <si>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</si>
  <si>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</si>
  <si>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</si>
  <si>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</si>
  <si>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</si>
  <si>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</si>
  <si>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</si>
  <si>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</si>
  <si>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</si>
  <si>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</si>
  <si>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</si>
  <si>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</si>
  <si>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</si>
  <si>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</si>
  <si>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</si>
  <si>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</si>
  <si>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</si>
  <si>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</si>
  <si>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</si>
  <si>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</si>
  <si>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</si>
  <si>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</si>
  <si>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</si>
  <si>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</si>
  <si>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</si>
  <si>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</si>
  <si>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</si>
  <si>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</si>
  <si>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</si>
  <si>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</si>
  <si>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</si>
  <si>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</si>
  <si>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</si>
  <si>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</si>
  <si>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</si>
  <si>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</si>
  <si>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</si>
  <si>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</si>
  <si>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</si>
  <si>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</si>
  <si>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</si>
  <si>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</si>
  <si>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</si>
  <si>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</si>
  <si>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</si>
  <si>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</si>
  <si>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</si>
  <si>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</si>
  <si>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</si>
  <si>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</si>
  <si>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</si>
  <si>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</si>
  <si>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</si>
  <si>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</si>
  <si>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</si>
  <si>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</si>
  <si>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</si>
  <si>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</si>
  <si>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</si>
  <si>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</si>
  <si>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</si>
  <si>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</si>
  <si>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</si>
  <si>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</si>
  <si>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</si>
  <si>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</si>
  <si>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</si>
  <si>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</si>
  <si>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</si>
  <si>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ახალი საშტატო ახალი თანრიგებით</t>
  </si>
  <si>
    <t>მოქმედი სარგო და 1 თვის ფონდი</t>
  </si>
  <si>
    <t>ახალი სარგო და 1 თვის ფონდი</t>
  </si>
  <si>
    <t>ახალი სარგოს წლიური ეფექტი</t>
  </si>
  <si>
    <t>შტატგარეშე</t>
  </si>
  <si>
    <t>დასახელება</t>
  </si>
  <si>
    <t>შტატში</t>
  </si>
  <si>
    <t>რამდენი თანამშრომელიც გადავა ხელშეკრულებით იმდენი ჩანაწერი</t>
  </si>
  <si>
    <t>აქ ივსება ის თანამშრომლები ვინც შტატგარეშე მოსამსახურეებად უნდა გადავიდნენ და მათი ხელფასი საქონელი და მომსახურებიდან გადის</t>
  </si>
  <si>
    <t>შტატგარეშეების ანაზღაურების 2016 წლის ფაქტი</t>
  </si>
  <si>
    <t>მოქმედი რეგულაციით თანამშრომლის სტატუსი, იწერება (შტატში ან შტატგარეშე)</t>
  </si>
  <si>
    <t>თვის ფონდი სარგოს ახალი ჩარჩოს მიხედვით</t>
  </si>
  <si>
    <t>მოქმედი თანამდებობრივი სარგოს  ერთი თვის ფონდი</t>
  </si>
  <si>
    <t>რიცხოვნობა
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</t>
  </si>
  <si>
    <t>ხელშეკრულებით დასაქმებული თანამშრომლები (საქონელი და მომსახურებიდან)</t>
  </si>
  <si>
    <t>შევსების ინსტრუქცია</t>
  </si>
  <si>
    <t>მე-4 სვეტში ივსება თანამდებობრივი სარგო, მე-5 სვეტში ივსება ფაქტიური შრომის ანაზღაურება თვეში</t>
  </si>
  <si>
    <t xml:space="preserve">ფაქტიური შრომის ანაზღაურება </t>
  </si>
  <si>
    <t>სახელმწიფო პოლიტიკური თანამდებობის პირები</t>
  </si>
  <si>
    <t>რამდენი თანამშრომელიც გადავა ადმინისტრაციულ ხელშეკრულებაში იმდენი ჩანაწერი</t>
  </si>
  <si>
    <t>ადმინისტრაციული ხელშეკრულებით დასაქმებული თანამშრომლის დასახელება</t>
  </si>
  <si>
    <t>საჯარო დაწესებულების მესამე კატეგორიის უმცროსი სპეციალისტის თანამდებობა</t>
  </si>
  <si>
    <t>იმდენი სტრიქონი რამდენი თანამშრომელიცაა შესაბამის იერარქიაში</t>
  </si>
  <si>
    <r>
      <t xml:space="preserve">საჯარო დაწესებულების მეორე კატეგორიის უმცროსი სპეციალისტის თანამდებობა </t>
    </r>
    <r>
      <rPr>
        <b/>
        <sz val="11"/>
        <color theme="1"/>
        <rFont val="Sylfaen"/>
        <family val="1"/>
      </rPr>
      <t>(თანაშემწე)</t>
    </r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</si>
  <si>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</si>
  <si>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</si>
  <si>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</si>
  <si>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rFont val="Sylfaen"/>
        <family val="1"/>
      </rPr>
      <t>(სამმართველოს უფროსის მოადგილე და გათანაბრებული პირები)</t>
    </r>
  </si>
  <si>
    <t>იმდენი სტრიქონი რამდენი მოადგილეცაა სამმართველოში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</si>
  <si>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სასამართლოებთან ურთიერთობის სამმართველო</t>
    </r>
    <r>
      <rPr>
        <b/>
        <sz val="11"/>
        <color theme="1"/>
        <rFont val="Sylfaen"/>
        <family val="1"/>
      </rPr>
      <t xml:space="preserve">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</si>
  <si>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t>რამდენი სამმართველოცაა დეპარტამენტის შიგნით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</si>
  <si>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სამართალწარმოების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</si>
  <si>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 და გათანაბრებული პირები)</t>
    </r>
  </si>
  <si>
    <t>იმდენი სტრიქონი რამდენი მოადგილეცაა დეპარტამენტში</t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</si>
  <si>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იურიდიული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rFont val="Sylfaen"/>
        <family val="1"/>
      </rPr>
      <t>გათანაბრებული პირები)</t>
    </r>
  </si>
  <si>
    <t>რამდენი დეპარტამენტიცაა (ან სხვა სახის პირველადი სტრუქტურული ერთეული მაგ: სამმართველო, სამსახური, განყოფილება)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</si>
  <si>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საბიუჯეტო პოლიტიკის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>(სამმართველოს უფროსი</t>
    </r>
    <r>
      <rPr>
        <b/>
        <sz val="11"/>
        <rFont val="Sylfaen"/>
        <family val="1"/>
      </rPr>
      <t>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</si>
  <si>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მოადგილე)</t>
    </r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</si>
  <si>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საბიუჯეტო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>(დეპარტამენტის უფროსი</t>
    </r>
    <r>
      <rPr>
        <b/>
        <sz val="11"/>
        <rFont val="Sylfaen"/>
        <family val="1"/>
      </rPr>
      <t>)</t>
    </r>
  </si>
  <si>
    <t>დღეს არსებული მდგომარეობით შტატშია თუ შტატგარეშე</t>
  </si>
  <si>
    <t>საჯარო მოხელის თანამდებობის დასახელება</t>
  </si>
  <si>
    <r>
      <t xml:space="preserve">მე-4 სვეტში ივსება დღეს არსებული თანამდებობრივი სარგო მხოლოდ, მე-6 სვეტში ითვლება წლიური ეფექტი (12-ზე ნამრავლი) და არა 2017 წლის ხარჯი;
</t>
    </r>
    <r>
      <rPr>
        <b/>
        <sz val="11"/>
        <rFont val="Calibri"/>
        <family val="2"/>
      </rPr>
      <t/>
    </r>
  </si>
  <si>
    <t>სულ (მოხელე + პოლიტიკური თანამდებობა + ადმინისტრაციული ხელშეკრულება)</t>
  </si>
  <si>
    <t xml:space="preserve">აქ ჯამდება მოხელე, ადმინიტრაციული ხელშეკრულება და პოლიტიკური თანამდებობის პირების შრომის ანაზღაურება და თუ მე-8 სვეტში უაყოფით რიცხვი მივიღეთ რომელიც არ ბალანსდება შტატგარეშეების ანაზღაურების შემცირებით ახალი სარგოების უნდა გადაიხედოს და შიერჩეს უფრო დაბალი კატეგორიის ჩარჩო </t>
  </si>
  <si>
    <t>სხვაობა წლიურ გეგმასა და წლიურ ეფექტს შორის</t>
  </si>
  <si>
    <t>2017 წლის ბიუჯეტის დაზუსტებული გეგმის შრომის ანაზღაურება</t>
  </si>
  <si>
    <r>
      <t xml:space="preserve">რიცხოვნობა
</t>
    </r>
    <r>
      <rPr>
        <sz val="11"/>
        <rFont val="Calibri"/>
        <family val="2"/>
      </rPr>
      <t>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თაამშრომელიცაა)</t>
    </r>
  </si>
  <si>
    <t xml:space="preserve">სულ საბიუჯეტო ორგანიზაციის ახალი საშტატო განრიგი შრომის ანაზღაურებიდან </t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</si>
  <si>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</si>
  <si>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(უფროსი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</si>
  <si>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</si>
  <si>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color theme="1"/>
        <rFont val="Sylfaen"/>
        <family val="1"/>
      </rPr>
      <t xml:space="preserve">(სამმართველოს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</si>
  <si>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მეორადი სტრუქტურული ერთეულის ხელმძღვანელის თანამდებობა; </t>
    </r>
    <r>
      <rPr>
        <b/>
        <sz val="11"/>
        <color theme="1"/>
        <rFont val="Sylfaen"/>
        <family val="1"/>
      </rPr>
      <t xml:space="preserve">(სამმართველოს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</si>
  <si>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მოადგილის თანამდებობა; (</t>
    </r>
    <r>
      <rPr>
        <b/>
        <sz val="11"/>
        <color theme="1"/>
        <rFont val="Sylfaen"/>
        <family val="1"/>
      </rPr>
      <t xml:space="preserve">დეპარტამენტის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</si>
  <si>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პირველადი სტრუქტურული ერთეულის  ხელმძღვანელის თანამდებობა;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</si>
  <si>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t>ნომინალში</t>
  </si>
  <si>
    <t>სახელმწიფო ბიუჯეტის საჯარო მოხელეების იერარქიული რანგის აღწერა</t>
  </si>
  <si>
    <t>თანამდებობათა იერარქია</t>
  </si>
  <si>
    <t>რანგი</t>
  </si>
  <si>
    <t>იერარქია</t>
  </si>
  <si>
    <t>დამლაგებელი</t>
  </si>
  <si>
    <t xml:space="preserve">შრომისა და დასაქმების პოლიტიკის დეპარტამენტი </t>
  </si>
  <si>
    <t>ჯანმრთელობის დაცვის დეპარტამენტის საორგანიზაციო  სამმართველო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</si>
  <si>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</si>
  <si>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</si>
  <si>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>ადმინისტრაციული დეპარტამენტის     მატერიალური უზრუნველყოფის სამმართველო</t>
  </si>
  <si>
    <t>ადმინისტრაციული დეპარტამენტის     საქმისწარმოების სამმართველო</t>
  </si>
  <si>
    <t>სხვადასხვა</t>
  </si>
  <si>
    <t xml:space="preserve">სამმართველოს უფროსი </t>
  </si>
  <si>
    <t xml:space="preserve">უფროსი სპეციალისტი </t>
  </si>
  <si>
    <t>მთავარი სპეციალისტი სამინისტროს წარმომადგენელი აჭარაში (ბათუმი, ხელვაჩაური, ქობულეთი, ქედა, შუახევი, ხულო, საწყობი - სოფელი ხუცუბანი)</t>
  </si>
  <si>
    <t>სპეციალისტი (საწყობი -მცხეთის რაიონი, სოფელი მუხრანი)</t>
  </si>
  <si>
    <t xml:space="preserve">ადმინისტრაციული დეპარტამენტის     მატერიალური უზრუნველყოფის სამმართველო </t>
  </si>
  <si>
    <t xml:space="preserve">მასმედიასთან და საზოგადოებასთან ურთიერთობის დეპარტამენტი     </t>
  </si>
  <si>
    <t>ადამიანური რესურსების მართვისა და საერთაშორისო ურთიერთობების დეპარტამენტი</t>
  </si>
  <si>
    <t>კონსულტანტი სადაზღვეო საკითხებში</t>
  </si>
  <si>
    <t>კონსულტატი სამართლებრივ-იურიდიულ საკითხებში</t>
  </si>
  <si>
    <t>კონსულტანტი სამედიცინო მომსახურების ხარისხის საკითხებში</t>
  </si>
  <si>
    <t>შტატი</t>
  </si>
  <si>
    <t>2017 წლის დამტკიცებული გეგმა</t>
  </si>
  <si>
    <t>დამხმარე მოსამსახურე (ფოტოგრაფი)</t>
  </si>
  <si>
    <t>დამხმარე მოსამსახურე (ოპერატორი)</t>
  </si>
  <si>
    <t>დამხმარე მოსამსახურე (არქივარიუსი)</t>
  </si>
  <si>
    <t>2.2</t>
  </si>
  <si>
    <t>3.3</t>
  </si>
  <si>
    <t>1.1</t>
  </si>
  <si>
    <t>3.2</t>
  </si>
  <si>
    <t>3.1</t>
  </si>
  <si>
    <t>3.1.</t>
  </si>
  <si>
    <t>3.2.</t>
  </si>
  <si>
    <t xml:space="preserve"> </t>
  </si>
  <si>
    <t>4.1.</t>
  </si>
  <si>
    <t>4.1</t>
  </si>
  <si>
    <t>2.1</t>
  </si>
  <si>
    <t xml:space="preserve">წარმოდგენილი პროექტი 129 573 ლარით ნაკლებია 2016 წლის საკასო ხარჯზე (2016 წლის საკასო ხარჯი - 4 273 773)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</si>
</sst>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Sylfaen"/>
      <family val="1"/>
    </font>
    <font>
      <b/>
      <sz val="11"/>
      <name val="Calibri"/>
      <family val="2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3" fillId="0" borderId="0"/>
    <xf numFmtId="43" fontId="13" fillId="0" borderId="0" applyFont="0" applyFill="0" applyBorder="0" applyAlignment="0" applyProtection="0"/>
  </cellStyleXfs>
  <cellXfs count="29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vertical="top"/>
    </xf>
    <xf numFmtId="164" fontId="14" fillId="8" borderId="8" xfId="3" applyNumberFormat="1" applyFont="1" applyFill="1" applyBorder="1"/>
    <xf numFmtId="164" fontId="14" fillId="0" borderId="8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4" fillId="0" borderId="7" xfId="3" applyFont="1" applyFill="1" applyBorder="1" applyAlignment="1">
      <alignment vertical="top" wrapText="1"/>
    </xf>
    <xf numFmtId="164" fontId="14" fillId="8" borderId="1" xfId="3" applyNumberFormat="1" applyFont="1" applyFill="1" applyBorder="1"/>
    <xf numFmtId="164" fontId="14" fillId="0" borderId="1" xfId="3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top" wrapText="1"/>
    </xf>
    <xf numFmtId="164" fontId="16" fillId="9" borderId="1" xfId="3" applyNumberFormat="1" applyFont="1" applyFill="1" applyBorder="1" applyAlignment="1">
      <alignment horizontal="center" vertical="center"/>
    </xf>
    <xf numFmtId="164" fontId="16" fillId="9" borderId="1" xfId="4" applyNumberFormat="1" applyFont="1" applyFill="1" applyBorder="1" applyAlignment="1">
      <alignment horizontal="center" vertical="center"/>
    </xf>
    <xf numFmtId="0" fontId="16" fillId="9" borderId="1" xfId="3" applyFont="1" applyFill="1" applyBorder="1" applyAlignment="1">
      <alignment horizontal="center" vertical="center" wrapText="1"/>
    </xf>
    <xf numFmtId="0" fontId="14" fillId="9" borderId="5" xfId="3" applyFont="1" applyFill="1" applyBorder="1" applyAlignment="1">
      <alignment vertical="top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14" fillId="8" borderId="0" xfId="3" applyFont="1" applyFill="1" applyBorder="1"/>
    <xf numFmtId="0" fontId="14" fillId="8" borderId="0" xfId="3" applyFont="1" applyFill="1" applyBorder="1" applyAlignment="1">
      <alignment horizontal="center"/>
    </xf>
    <xf numFmtId="0" fontId="14" fillId="8" borderId="0" xfId="3" applyFont="1" applyFill="1" applyBorder="1" applyAlignment="1">
      <alignment wrapText="1"/>
    </xf>
    <xf numFmtId="0" fontId="14" fillId="8" borderId="0" xfId="3" applyFont="1" applyFill="1" applyBorder="1" applyAlignment="1">
      <alignment vertical="top"/>
    </xf>
    <xf numFmtId="0" fontId="14" fillId="0" borderId="1" xfId="3" applyFont="1" applyFill="1" applyBorder="1" applyAlignment="1">
      <alignment vertical="top" wrapText="1"/>
    </xf>
    <xf numFmtId="164" fontId="16" fillId="8" borderId="1" xfId="3" applyNumberFormat="1" applyFont="1" applyFill="1" applyBorder="1" applyAlignment="1">
      <alignment horizontal="center" vertical="center"/>
    </xf>
    <xf numFmtId="164" fontId="16" fillId="7" borderId="1" xfId="4" applyNumberFormat="1" applyFont="1" applyFill="1" applyBorder="1" applyAlignment="1">
      <alignment horizontal="center" vertical="center"/>
    </xf>
    <xf numFmtId="164" fontId="16" fillId="7" borderId="1" xfId="3" applyNumberFormat="1" applyFont="1" applyFill="1" applyBorder="1" applyAlignment="1">
      <alignment horizontal="center" vertical="center"/>
    </xf>
    <xf numFmtId="0" fontId="16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vertical="top" wrapText="1"/>
    </xf>
    <xf numFmtId="0" fontId="16" fillId="8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164" fontId="14" fillId="8" borderId="12" xfId="3" applyNumberFormat="1" applyFont="1" applyFill="1" applyBorder="1"/>
    <xf numFmtId="164" fontId="14" fillId="0" borderId="9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left" vertical="center" wrapText="1"/>
    </xf>
    <xf numFmtId="164" fontId="14" fillId="8" borderId="11" xfId="3" applyNumberFormat="1" applyFont="1" applyFill="1" applyBorder="1"/>
    <xf numFmtId="164" fontId="14" fillId="0" borderId="6" xfId="3" applyNumberFormat="1" applyFont="1" applyFill="1" applyBorder="1" applyAlignment="1">
      <alignment horizontal="center" vertical="center"/>
    </xf>
    <xf numFmtId="164" fontId="16" fillId="8" borderId="11" xfId="3" applyNumberFormat="1" applyFont="1" applyFill="1" applyBorder="1" applyAlignment="1">
      <alignment horizontal="center" vertical="center"/>
    </xf>
    <xf numFmtId="164" fontId="16" fillId="6" borderId="6" xfId="4" applyNumberFormat="1" applyFont="1" applyFill="1" applyBorder="1" applyAlignment="1">
      <alignment horizontal="center" vertical="center"/>
    </xf>
    <xf numFmtId="164" fontId="16" fillId="6" borderId="1" xfId="3" applyNumberFormat="1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/>
    </xf>
    <xf numFmtId="0" fontId="16" fillId="8" borderId="10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164" fontId="14" fillId="0" borderId="9" xfId="3" applyNumberFormat="1" applyFont="1" applyFill="1" applyBorder="1" applyAlignment="1">
      <alignment horizontal="center"/>
    </xf>
    <xf numFmtId="164" fontId="14" fillId="0" borderId="8" xfId="3" applyNumberFormat="1" applyFont="1" applyFill="1" applyBorder="1" applyAlignment="1">
      <alignment horizontal="center"/>
    </xf>
    <xf numFmtId="0" fontId="15" fillId="0" borderId="8" xfId="3" applyFont="1" applyFill="1" applyBorder="1" applyAlignment="1">
      <alignment horizontal="left" wrapText="1"/>
    </xf>
    <xf numFmtId="0" fontId="14" fillId="0" borderId="7" xfId="3" applyFont="1" applyFill="1" applyBorder="1" applyAlignment="1">
      <alignment horizontal="left" vertical="top" wrapText="1"/>
    </xf>
    <xf numFmtId="164" fontId="14" fillId="0" borderId="6" xfId="3" applyNumberFormat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/>
    </xf>
    <xf numFmtId="0" fontId="15" fillId="0" borderId="1" xfId="3" applyFont="1" applyFill="1" applyBorder="1" applyAlignment="1">
      <alignment horizontal="left" wrapText="1"/>
    </xf>
    <xf numFmtId="0" fontId="14" fillId="0" borderId="5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left" wrapText="1"/>
    </xf>
    <xf numFmtId="164" fontId="14" fillId="8" borderId="10" xfId="3" applyNumberFormat="1" applyFont="1" applyFill="1" applyBorder="1"/>
    <xf numFmtId="164" fontId="16" fillId="8" borderId="22" xfId="3" applyNumberFormat="1" applyFont="1" applyFill="1" applyBorder="1" applyAlignment="1">
      <alignment horizontal="center" vertical="center"/>
    </xf>
    <xf numFmtId="0" fontId="16" fillId="6" borderId="4" xfId="3" applyFont="1" applyFill="1" applyBorder="1" applyAlignment="1">
      <alignment horizontal="center" vertical="center" wrapText="1"/>
    </xf>
    <xf numFmtId="164" fontId="16" fillId="6" borderId="3" xfId="3" applyNumberFormat="1" applyFont="1" applyFill="1" applyBorder="1" applyAlignment="1">
      <alignment horizontal="center" vertical="center"/>
    </xf>
    <xf numFmtId="0" fontId="16" fillId="6" borderId="3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vertical="top" wrapText="1"/>
    </xf>
    <xf numFmtId="164" fontId="16" fillId="8" borderId="21" xfId="3" applyNumberFormat="1" applyFont="1" applyFill="1" applyBorder="1" applyAlignment="1">
      <alignment horizontal="center" vertical="center" wrapText="1"/>
    </xf>
    <xf numFmtId="164" fontId="16" fillId="8" borderId="21" xfId="3" applyNumberFormat="1" applyFont="1" applyFill="1" applyBorder="1" applyAlignment="1">
      <alignment horizontal="center" vertical="center"/>
    </xf>
    <xf numFmtId="0" fontId="16" fillId="8" borderId="21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 wrapText="1"/>
    </xf>
    <xf numFmtId="0" fontId="16" fillId="9" borderId="2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3"/>
    <xf numFmtId="165" fontId="14" fillId="0" borderId="1" xfId="4" applyNumberFormat="1" applyFont="1" applyFill="1" applyBorder="1" applyAlignment="1">
      <alignment horizontal="center" vertical="center"/>
    </xf>
    <xf numFmtId="0" fontId="15" fillId="10" borderId="1" xfId="3" applyFont="1" applyFill="1" applyBorder="1" applyAlignment="1">
      <alignment horizontal="left" wrapText="1" indent="1"/>
    </xf>
    <xf numFmtId="0" fontId="12" fillId="10" borderId="1" xfId="3" applyFont="1" applyFill="1" applyBorder="1" applyAlignment="1">
      <alignment horizontal="center" vertical="center" wrapText="1"/>
    </xf>
    <xf numFmtId="0" fontId="15" fillId="11" borderId="1" xfId="3" applyFont="1" applyFill="1" applyBorder="1" applyAlignment="1">
      <alignment horizontal="left" wrapText="1" indent="1"/>
    </xf>
    <xf numFmtId="0" fontId="12" fillId="11" borderId="1" xfId="3" applyFont="1" applyFill="1" applyBorder="1" applyAlignment="1">
      <alignment horizontal="center" vertical="center" wrapText="1"/>
    </xf>
    <xf numFmtId="0" fontId="15" fillId="12" borderId="1" xfId="3" applyFont="1" applyFill="1" applyBorder="1" applyAlignment="1">
      <alignment horizontal="left" wrapText="1" indent="1"/>
    </xf>
    <xf numFmtId="0" fontId="12" fillId="12" borderId="1" xfId="3" applyFont="1" applyFill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left" wrapText="1" indent="1"/>
    </xf>
    <xf numFmtId="0" fontId="12" fillId="13" borderId="1" xfId="3" applyFont="1" applyFill="1" applyBorder="1" applyAlignment="1">
      <alignment horizontal="center" vertical="center" wrapText="1"/>
    </xf>
    <xf numFmtId="0" fontId="15" fillId="14" borderId="1" xfId="3" applyFont="1" applyFill="1" applyBorder="1" applyAlignment="1">
      <alignment horizontal="left" wrapText="1" indent="1"/>
    </xf>
    <xf numFmtId="0" fontId="12" fillId="14" borderId="1" xfId="3" applyFont="1" applyFill="1" applyBorder="1" applyAlignment="1">
      <alignment horizontal="center" vertical="center" wrapText="1"/>
    </xf>
    <xf numFmtId="0" fontId="15" fillId="15" borderId="1" xfId="3" applyFont="1" applyFill="1" applyBorder="1" applyAlignment="1">
      <alignment horizontal="left" wrapText="1" indent="1"/>
    </xf>
    <xf numFmtId="0" fontId="12" fillId="15" borderId="1" xfId="3" applyFont="1" applyFill="1" applyBorder="1" applyAlignment="1">
      <alignment horizontal="center" vertical="center" wrapText="1"/>
    </xf>
    <xf numFmtId="0" fontId="15" fillId="16" borderId="1" xfId="3" applyFont="1" applyFill="1" applyBorder="1" applyAlignment="1">
      <alignment horizontal="left" wrapText="1" indent="1"/>
    </xf>
    <xf numFmtId="0" fontId="12" fillId="16" borderId="1" xfId="3" applyFont="1" applyFill="1" applyBorder="1" applyAlignment="1">
      <alignment horizontal="center" vertical="center" wrapText="1"/>
    </xf>
    <xf numFmtId="0" fontId="15" fillId="17" borderId="1" xfId="3" applyFont="1" applyFill="1" applyBorder="1" applyAlignment="1">
      <alignment horizontal="left" wrapText="1" indent="1"/>
    </xf>
    <xf numFmtId="0" fontId="12" fillId="17" borderId="1" xfId="3" applyFont="1" applyFill="1" applyBorder="1" applyAlignment="1">
      <alignment horizontal="center" vertical="center" wrapText="1"/>
    </xf>
    <xf numFmtId="0" fontId="15" fillId="18" borderId="1" xfId="3" applyFont="1" applyFill="1" applyBorder="1" applyAlignment="1">
      <alignment horizontal="left" vertical="center" wrapText="1" indent="1"/>
    </xf>
    <xf numFmtId="0" fontId="12" fillId="18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19" borderId="1" xfId="1" applyFont="1" applyFill="1" applyBorder="1" applyAlignment="1">
      <alignment horizontal="left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2" fillId="2" borderId="23" xfId="1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20" xfId="0" applyFont="1" applyFill="1" applyBorder="1"/>
    <xf numFmtId="3" fontId="22" fillId="2" borderId="1" xfId="1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left" vertical="center"/>
    </xf>
    <xf numFmtId="3" fontId="22" fillId="2" borderId="0" xfId="1" applyNumberFormat="1" applyFont="1" applyFill="1" applyBorder="1" applyAlignment="1">
      <alignment horizontal="center" vertical="center"/>
    </xf>
    <xf numFmtId="0" fontId="25" fillId="0" borderId="0" xfId="0" applyFont="1" applyFill="1"/>
    <xf numFmtId="3" fontId="21" fillId="20" borderId="1" xfId="1" applyNumberFormat="1" applyFont="1" applyFill="1" applyBorder="1" applyAlignment="1">
      <alignment horizontal="center" vertical="center" wrapText="1"/>
    </xf>
    <xf numFmtId="3" fontId="23" fillId="19" borderId="1" xfId="1" applyNumberFormat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4" fillId="19" borderId="1" xfId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left" vertical="center" wrapText="1"/>
    </xf>
    <xf numFmtId="3" fontId="24" fillId="2" borderId="1" xfId="1" applyNumberFormat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5" fillId="2" borderId="1" xfId="0" applyFont="1" applyFill="1" applyBorder="1"/>
    <xf numFmtId="0" fontId="24" fillId="2" borderId="0" xfId="0" applyFont="1" applyFill="1" applyAlignment="1">
      <alignment vertical="top"/>
    </xf>
    <xf numFmtId="0" fontId="22" fillId="0" borderId="1" xfId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3" fontId="25" fillId="0" borderId="1" xfId="1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/>
    </xf>
    <xf numFmtId="0" fontId="29" fillId="0" borderId="1" xfId="1" applyFont="1" applyFill="1" applyBorder="1" applyAlignment="1">
      <alignment horizontal="left" vertical="center" wrapText="1"/>
    </xf>
    <xf numFmtId="3" fontId="27" fillId="0" borderId="1" xfId="1" applyNumberFormat="1" applyFont="1" applyFill="1" applyBorder="1" applyAlignment="1">
      <alignment horizontal="left" vertical="center"/>
    </xf>
    <xf numFmtId="3" fontId="30" fillId="0" borderId="1" xfId="1" applyNumberFormat="1" applyFont="1" applyFill="1" applyBorder="1" applyAlignment="1">
      <alignment horizontal="left" vertical="center" wrapText="1"/>
    </xf>
    <xf numFmtId="3" fontId="31" fillId="0" borderId="1" xfId="1" applyNumberFormat="1" applyFont="1" applyFill="1" applyBorder="1" applyAlignment="1">
      <alignment horizontal="left" vertical="center" wrapText="1"/>
    </xf>
    <xf numFmtId="3" fontId="30" fillId="0" borderId="1" xfId="1" applyNumberFormat="1" applyFont="1" applyFill="1" applyBorder="1" applyAlignment="1">
      <alignment horizontal="left" vertical="center"/>
    </xf>
    <xf numFmtId="3" fontId="28" fillId="0" borderId="1" xfId="1" applyNumberFormat="1" applyFont="1" applyFill="1" applyBorder="1" applyAlignment="1">
      <alignment horizontal="left" vertical="center"/>
    </xf>
    <xf numFmtId="3" fontId="25" fillId="2" borderId="0" xfId="0" applyNumberFormat="1" applyFont="1" applyFill="1"/>
    <xf numFmtId="49" fontId="25" fillId="2" borderId="0" xfId="0" applyNumberFormat="1" applyFont="1" applyFill="1"/>
    <xf numFmtId="49" fontId="21" fillId="19" borderId="1" xfId="1" applyNumberFormat="1" applyFont="1" applyFill="1" applyBorder="1" applyAlignment="1">
      <alignment horizontal="center" vertical="center" wrapText="1"/>
    </xf>
    <xf numFmtId="49" fontId="23" fillId="19" borderId="1" xfId="1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3" fontId="27" fillId="2" borderId="1" xfId="1" applyNumberFormat="1" applyFont="1" applyFill="1" applyBorder="1" applyAlignment="1">
      <alignment horizontal="left" vertical="center"/>
    </xf>
    <xf numFmtId="3" fontId="26" fillId="2" borderId="1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 wrapText="1"/>
    </xf>
    <xf numFmtId="3" fontId="27" fillId="0" borderId="1" xfId="1" applyNumberFormat="1" applyFont="1" applyFill="1" applyBorder="1" applyAlignment="1">
      <alignment horizontal="left" vertical="center" wrapText="1"/>
    </xf>
    <xf numFmtId="3" fontId="24" fillId="2" borderId="1" xfId="1" applyNumberFormat="1" applyFont="1" applyFill="1" applyBorder="1" applyAlignment="1">
      <alignment horizontal="left" vertical="center" wrapText="1"/>
    </xf>
    <xf numFmtId="49" fontId="25" fillId="5" borderId="1" xfId="0" applyNumberFormat="1" applyFont="1" applyFill="1" applyBorder="1" applyAlignment="1">
      <alignment horizontal="center" vertical="center"/>
    </xf>
    <xf numFmtId="0" fontId="25" fillId="21" borderId="1" xfId="0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>
      <alignment horizontal="center" vertical="center"/>
    </xf>
    <xf numFmtId="49" fontId="21" fillId="5" borderId="1" xfId="1" applyNumberFormat="1" applyFont="1" applyFill="1" applyBorder="1" applyAlignment="1">
      <alignment horizontal="center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49" fontId="25" fillId="7" borderId="1" xfId="0" applyNumberFormat="1" applyFont="1" applyFill="1" applyBorder="1" applyAlignment="1">
      <alignment horizontal="center" vertical="center"/>
    </xf>
    <xf numFmtId="49" fontId="25" fillId="21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/>
    <xf numFmtId="49" fontId="23" fillId="0" borderId="1" xfId="1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/>
    <xf numFmtId="0" fontId="25" fillId="21" borderId="1" xfId="1" applyFont="1" applyFill="1" applyBorder="1" applyAlignment="1">
      <alignment horizontal="center" vertical="center"/>
    </xf>
    <xf numFmtId="3" fontId="25" fillId="21" borderId="1" xfId="1" applyNumberFormat="1" applyFont="1" applyFill="1" applyBorder="1" applyAlignment="1">
      <alignment horizontal="left" vertical="center"/>
    </xf>
    <xf numFmtId="3" fontId="25" fillId="21" borderId="1" xfId="1" applyNumberFormat="1" applyFont="1" applyFill="1" applyBorder="1" applyAlignment="1">
      <alignment horizontal="center" vertical="center"/>
    </xf>
    <xf numFmtId="49" fontId="25" fillId="21" borderId="1" xfId="1" applyNumberFormat="1" applyFont="1" applyFill="1" applyBorder="1" applyAlignment="1">
      <alignment horizontal="center" vertical="center" wrapText="1"/>
    </xf>
    <xf numFmtId="0" fontId="21" fillId="21" borderId="1" xfId="1" applyFont="1" applyFill="1" applyBorder="1" applyAlignment="1">
      <alignment horizontal="center" vertical="center" wrapText="1"/>
    </xf>
    <xf numFmtId="3" fontId="22" fillId="21" borderId="1" xfId="1" applyNumberFormat="1" applyFont="1" applyFill="1" applyBorder="1" applyAlignment="1">
      <alignment horizontal="left" vertical="center" wrapText="1"/>
    </xf>
    <xf numFmtId="0" fontId="11" fillId="21" borderId="1" xfId="1" applyFont="1" applyFill="1" applyBorder="1" applyAlignment="1">
      <alignment horizontal="center" vertical="center" wrapText="1"/>
    </xf>
    <xf numFmtId="3" fontId="22" fillId="21" borderId="1" xfId="1" applyNumberFormat="1" applyFont="1" applyFill="1" applyBorder="1" applyAlignment="1">
      <alignment horizontal="center" vertical="center"/>
    </xf>
    <xf numFmtId="3" fontId="27" fillId="21" borderId="1" xfId="1" applyNumberFormat="1" applyFont="1" applyFill="1" applyBorder="1" applyAlignment="1">
      <alignment horizontal="left" vertical="center"/>
    </xf>
    <xf numFmtId="3" fontId="23" fillId="21" borderId="1" xfId="1" applyNumberFormat="1" applyFont="1" applyFill="1" applyBorder="1" applyAlignment="1">
      <alignment horizontal="center" vertical="center" wrapText="1"/>
    </xf>
    <xf numFmtId="3" fontId="25" fillId="7" borderId="1" xfId="1" applyNumberFormat="1" applyFont="1" applyFill="1" applyBorder="1" applyAlignment="1">
      <alignment horizontal="left" vertical="center"/>
    </xf>
    <xf numFmtId="0" fontId="25" fillId="7" borderId="1" xfId="0" applyFont="1" applyFill="1" applyBorder="1"/>
    <xf numFmtId="0" fontId="25" fillId="7" borderId="1" xfId="0" applyFont="1" applyFill="1" applyBorder="1" applyAlignment="1">
      <alignment horizontal="center" vertical="center"/>
    </xf>
    <xf numFmtId="0" fontId="22" fillId="7" borderId="1" xfId="1" applyFont="1" applyFill="1" applyBorder="1" applyAlignment="1">
      <alignment horizontal="center" vertical="center"/>
    </xf>
    <xf numFmtId="3" fontId="27" fillId="7" borderId="1" xfId="1" applyNumberFormat="1" applyFont="1" applyFill="1" applyBorder="1" applyAlignment="1">
      <alignment horizontal="left" vertical="center"/>
    </xf>
    <xf numFmtId="49" fontId="21" fillId="7" borderId="1" xfId="1" applyNumberFormat="1" applyFont="1" applyFill="1" applyBorder="1" applyAlignment="1">
      <alignment horizontal="center" vertical="center" wrapText="1"/>
    </xf>
    <xf numFmtId="0" fontId="21" fillId="7" borderId="1" xfId="1" applyFont="1" applyFill="1" applyBorder="1" applyAlignment="1">
      <alignment horizontal="center" vertical="center" wrapText="1"/>
    </xf>
    <xf numFmtId="0" fontId="16" fillId="7" borderId="3" xfId="3" applyFont="1" applyFill="1" applyBorder="1" applyAlignment="1">
      <alignment horizontal="center" vertical="center" wrapText="1"/>
    </xf>
    <xf numFmtId="3" fontId="21" fillId="7" borderId="1" xfId="1" applyNumberFormat="1" applyFont="1" applyFill="1" applyBorder="1" applyAlignment="1">
      <alignment horizontal="center" vertical="center" wrapText="1"/>
    </xf>
    <xf numFmtId="3" fontId="24" fillId="7" borderId="1" xfId="1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0" fontId="25" fillId="5" borderId="1" xfId="0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/>
    </xf>
    <xf numFmtId="3" fontId="22" fillId="5" borderId="1" xfId="1" applyNumberFormat="1" applyFont="1" applyFill="1" applyBorder="1" applyAlignment="1">
      <alignment horizontal="left" vertical="center" wrapText="1"/>
    </xf>
    <xf numFmtId="3" fontId="22" fillId="5" borderId="1" xfId="1" applyNumberFormat="1" applyFont="1" applyFill="1" applyBorder="1" applyAlignment="1">
      <alignment horizontal="center" vertical="center"/>
    </xf>
    <xf numFmtId="3" fontId="27" fillId="5" borderId="1" xfId="1" applyNumberFormat="1" applyFont="1" applyFill="1" applyBorder="1" applyAlignment="1">
      <alignment horizontal="left" vertical="center"/>
    </xf>
    <xf numFmtId="0" fontId="25" fillId="5" borderId="1" xfId="0" applyFont="1" applyFill="1" applyBorder="1"/>
    <xf numFmtId="0" fontId="25" fillId="5" borderId="0" xfId="0" applyFont="1" applyFill="1"/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21" fillId="2" borderId="0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14" fillId="0" borderId="1" xfId="3" applyFont="1" applyFill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285" t="s">
        <v>69</v>
      </c>
      <c r="E3" s="285"/>
      <c r="F3" s="285"/>
      <c r="G3" s="285"/>
      <c r="H3" s="285"/>
      <c r="I3" s="285"/>
      <c r="J3" s="286" t="s">
        <v>70</v>
      </c>
      <c r="K3" s="287"/>
      <c r="L3" s="288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290"/>
      <c r="E1" s="290"/>
      <c r="F1" s="290"/>
    </row>
    <row r="2" spans="2:12" ht="68.25" customHeight="1" x14ac:dyDescent="0.25">
      <c r="B2" s="289" t="s">
        <v>76</v>
      </c>
      <c r="C2" s="289"/>
      <c r="D2" s="289"/>
      <c r="E2" s="289"/>
      <c r="F2" s="289"/>
    </row>
    <row r="3" spans="2:12" ht="15.75" thickBot="1" x14ac:dyDescent="0.3">
      <c r="B3" s="49"/>
      <c r="C3" s="49"/>
      <c r="D3" s="291" t="s">
        <v>83</v>
      </c>
      <c r="E3" s="291"/>
      <c r="F3" s="291"/>
      <c r="G3" s="291" t="s">
        <v>84</v>
      </c>
      <c r="H3" s="291"/>
      <c r="I3" s="291"/>
      <c r="J3" s="291" t="s">
        <v>70</v>
      </c>
      <c r="K3" s="291"/>
      <c r="L3" s="291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347"/>
  <sheetViews>
    <sheetView tabSelected="1" zoomScaleNormal="100" zoomScaleSheetLayoutView="100" workbookViewId="0">
      <pane ySplit="14" topLeftCell="A177" activePane="bottomLeft" state="frozen"/>
      <selection pane="bottomLeft" activeCell="H200" sqref="H200"/>
    </sheetView>
  </sheetViews>
  <sheetFormatPr defaultRowHeight="12.75" x14ac:dyDescent="0.2"/>
  <cols>
    <col min="1" max="1" width="4.28515625" style="183" customWidth="1"/>
    <col min="2" max="2" width="8.28515625" style="232" customWidth="1"/>
    <col min="3" max="3" width="10.28515625" style="183" customWidth="1"/>
    <col min="4" max="4" width="8.28515625" style="183" customWidth="1"/>
    <col min="5" max="5" width="45.28515625" style="183" customWidth="1"/>
    <col min="6" max="6" width="14.28515625" style="183" customWidth="1"/>
    <col min="7" max="8" width="16.85546875" style="183" customWidth="1"/>
    <col min="9" max="9" width="15.28515625" style="183" customWidth="1"/>
    <col min="10" max="10" width="13.7109375" style="224" customWidth="1"/>
    <col min="11" max="11" width="10.42578125" style="183" customWidth="1"/>
    <col min="12" max="13" width="9.140625" style="183"/>
    <col min="14" max="14" width="7.85546875" style="183" customWidth="1"/>
    <col min="15" max="16384" width="9.140625" style="183"/>
  </cols>
  <sheetData>
    <row r="1" spans="2:14" hidden="1" x14ac:dyDescent="0.2">
      <c r="F1" s="182">
        <v>2000</v>
      </c>
      <c r="G1" s="182">
        <v>2200</v>
      </c>
      <c r="H1" s="182">
        <v>2500</v>
      </c>
      <c r="I1" s="182">
        <v>2800</v>
      </c>
    </row>
    <row r="2" spans="2:14" hidden="1" x14ac:dyDescent="0.2">
      <c r="F2" s="182">
        <v>1600</v>
      </c>
      <c r="G2" s="182">
        <v>1800</v>
      </c>
      <c r="H2" s="182">
        <v>2000</v>
      </c>
      <c r="I2" s="182">
        <v>2200</v>
      </c>
    </row>
    <row r="3" spans="2:14" hidden="1" x14ac:dyDescent="0.2">
      <c r="F3" s="182">
        <v>1400</v>
      </c>
      <c r="G3" s="182">
        <v>1600</v>
      </c>
      <c r="H3" s="182">
        <v>1800</v>
      </c>
      <c r="I3" s="182">
        <v>2000</v>
      </c>
    </row>
    <row r="4" spans="2:14" ht="18" hidden="1" customHeight="1" x14ac:dyDescent="0.2">
      <c r="F4" s="182">
        <v>1200</v>
      </c>
      <c r="G4" s="182">
        <v>1300</v>
      </c>
      <c r="H4" s="182">
        <v>1400</v>
      </c>
      <c r="I4" s="182">
        <v>1500</v>
      </c>
    </row>
    <row r="5" spans="2:14" hidden="1" x14ac:dyDescent="0.2">
      <c r="F5" s="182">
        <v>900</v>
      </c>
      <c r="G5" s="182">
        <v>1000</v>
      </c>
      <c r="H5" s="182">
        <v>1100</v>
      </c>
      <c r="I5" s="182">
        <v>1200</v>
      </c>
    </row>
    <row r="6" spans="2:14" hidden="1" x14ac:dyDescent="0.2">
      <c r="F6" s="182">
        <v>750</v>
      </c>
      <c r="G6" s="182">
        <v>800</v>
      </c>
      <c r="H6" s="182">
        <v>850</v>
      </c>
      <c r="I6" s="182">
        <v>900</v>
      </c>
    </row>
    <row r="7" spans="2:14" hidden="1" x14ac:dyDescent="0.2">
      <c r="F7" s="182">
        <v>650</v>
      </c>
      <c r="G7" s="182">
        <v>700</v>
      </c>
      <c r="H7" s="182">
        <v>750</v>
      </c>
      <c r="I7" s="182">
        <v>800</v>
      </c>
    </row>
    <row r="8" spans="2:14" hidden="1" x14ac:dyDescent="0.2">
      <c r="F8" s="182">
        <v>550</v>
      </c>
      <c r="G8" s="182">
        <v>600</v>
      </c>
      <c r="H8" s="182">
        <v>650</v>
      </c>
      <c r="I8" s="182">
        <v>700</v>
      </c>
    </row>
    <row r="9" spans="2:14" hidden="1" x14ac:dyDescent="0.2">
      <c r="F9" s="187"/>
      <c r="G9" s="187"/>
      <c r="H9" s="187"/>
      <c r="I9" s="187"/>
    </row>
    <row r="10" spans="2:14" hidden="1" x14ac:dyDescent="0.2">
      <c r="F10" s="187"/>
      <c r="G10" s="187"/>
      <c r="H10" s="187"/>
      <c r="I10" s="187"/>
    </row>
    <row r="11" spans="2:14" ht="12.75" hidden="1" customHeight="1" x14ac:dyDescent="0.2">
      <c r="F11" s="187">
        <f>SUBTOTAL(9,F17:F226)</f>
        <v>473</v>
      </c>
      <c r="G11" s="187">
        <f>SUBTOTAL(9,G17:G226)</f>
        <v>524700</v>
      </c>
      <c r="H11" s="187">
        <f>SUBTOTAL(9,H17:H226)</f>
        <v>810550</v>
      </c>
      <c r="I11" s="187">
        <f>SUBTOTAL(9,I17:I226)</f>
        <v>10146100</v>
      </c>
    </row>
    <row r="12" spans="2:14" x14ac:dyDescent="0.2">
      <c r="E12" s="216"/>
      <c r="F12" s="187"/>
      <c r="G12" s="187"/>
      <c r="H12" s="187"/>
      <c r="I12" s="187"/>
    </row>
    <row r="13" spans="2:14" ht="15" x14ac:dyDescent="0.2">
      <c r="B13" s="292" t="s">
        <v>85</v>
      </c>
      <c r="C13" s="292"/>
      <c r="D13" s="292"/>
      <c r="E13" s="292"/>
      <c r="F13" s="292"/>
      <c r="G13" s="292"/>
      <c r="H13" s="292"/>
      <c r="I13" s="292"/>
      <c r="L13" s="293" t="s">
        <v>179</v>
      </c>
      <c r="M13" s="293"/>
      <c r="N13" s="293"/>
    </row>
    <row r="14" spans="2:14" ht="105" x14ac:dyDescent="0.2">
      <c r="B14" s="233" t="s">
        <v>143</v>
      </c>
      <c r="C14" s="180" t="s">
        <v>144</v>
      </c>
      <c r="D14" s="180" t="s">
        <v>0</v>
      </c>
      <c r="E14" s="180" t="s">
        <v>1</v>
      </c>
      <c r="F14" s="180" t="s">
        <v>20</v>
      </c>
      <c r="G14" s="180" t="s">
        <v>86</v>
      </c>
      <c r="H14" s="180" t="s">
        <v>87</v>
      </c>
      <c r="I14" s="180" t="s">
        <v>88</v>
      </c>
      <c r="J14" s="225" t="s">
        <v>164</v>
      </c>
      <c r="K14" s="180" t="s">
        <v>129</v>
      </c>
      <c r="L14" s="293"/>
      <c r="M14" s="293"/>
      <c r="N14" s="293"/>
    </row>
    <row r="15" spans="2:14" ht="19.5" customHeight="1" thickBot="1" x14ac:dyDescent="0.25">
      <c r="B15" s="233"/>
      <c r="C15" s="180"/>
      <c r="D15" s="180"/>
      <c r="E15" s="180"/>
      <c r="F15" s="189">
        <f>F17+F32+F58+F71+F106+F122+F132+F151+F189+F207+F223+F227+F234</f>
        <v>185</v>
      </c>
      <c r="G15" s="189">
        <f t="shared" ref="G15:I15" si="0">G17+G32+G58+G71+G106+G122+G132+G151+G189+G207+G223+G227+G234</f>
        <v>217600</v>
      </c>
      <c r="H15" s="189">
        <f t="shared" si="0"/>
        <v>346250</v>
      </c>
      <c r="I15" s="189">
        <f t="shared" si="0"/>
        <v>4155000</v>
      </c>
      <c r="J15" s="189">
        <v>3830000</v>
      </c>
      <c r="K15" s="189">
        <f>J15-I15</f>
        <v>-325000</v>
      </c>
    </row>
    <row r="16" spans="2:14" ht="30" x14ac:dyDescent="0.2">
      <c r="B16" s="271"/>
      <c r="C16" s="272"/>
      <c r="D16" s="272"/>
      <c r="E16" s="273" t="s">
        <v>125</v>
      </c>
      <c r="F16" s="274"/>
      <c r="G16" s="274"/>
      <c r="H16" s="274"/>
      <c r="I16" s="274"/>
      <c r="J16" s="274"/>
      <c r="K16" s="274"/>
    </row>
    <row r="17" spans="2:13" ht="38.25" x14ac:dyDescent="0.2">
      <c r="B17" s="234"/>
      <c r="C17" s="190"/>
      <c r="D17" s="194" t="s">
        <v>3</v>
      </c>
      <c r="E17" s="195" t="s">
        <v>159</v>
      </c>
      <c r="F17" s="195">
        <f>F18+F19+F25</f>
        <v>12</v>
      </c>
      <c r="G17" s="195">
        <f t="shared" ref="G17:I17" si="1">G18+G19+G25</f>
        <v>14250</v>
      </c>
      <c r="H17" s="195">
        <f t="shared" si="1"/>
        <v>24100</v>
      </c>
      <c r="I17" s="195">
        <f t="shared" si="1"/>
        <v>289200</v>
      </c>
      <c r="J17" s="227"/>
      <c r="K17" s="195"/>
      <c r="M17" s="231"/>
    </row>
    <row r="18" spans="2:13" ht="15" x14ac:dyDescent="0.2">
      <c r="B18" s="245" t="s">
        <v>170</v>
      </c>
      <c r="C18" s="211">
        <v>1</v>
      </c>
      <c r="D18" s="196"/>
      <c r="E18" s="185" t="s">
        <v>4</v>
      </c>
      <c r="F18" s="181">
        <v>1</v>
      </c>
      <c r="G18" s="185">
        <v>2150</v>
      </c>
      <c r="H18" s="185">
        <v>4400</v>
      </c>
      <c r="I18" s="185">
        <f t="shared" ref="I18:I65" si="2">H18*12</f>
        <v>52800</v>
      </c>
      <c r="J18" s="226" t="s">
        <v>163</v>
      </c>
      <c r="K18" s="185"/>
    </row>
    <row r="19" spans="2:13" ht="25.5" x14ac:dyDescent="0.2">
      <c r="B19" s="248"/>
      <c r="C19" s="180"/>
      <c r="D19" s="198">
        <v>1</v>
      </c>
      <c r="E19" s="195" t="s">
        <v>79</v>
      </c>
      <c r="F19" s="195">
        <f>SUM(F20:F24)</f>
        <v>5</v>
      </c>
      <c r="G19" s="195">
        <f t="shared" ref="G19:I19" si="3">SUM(G20:G24)</f>
        <v>5300</v>
      </c>
      <c r="H19" s="195">
        <f t="shared" si="3"/>
        <v>9100</v>
      </c>
      <c r="I19" s="195">
        <f t="shared" si="3"/>
        <v>109200</v>
      </c>
      <c r="J19" s="227"/>
      <c r="K19" s="195"/>
    </row>
    <row r="20" spans="2:13" ht="15" x14ac:dyDescent="0.2">
      <c r="B20" s="245" t="s">
        <v>168</v>
      </c>
      <c r="C20" s="211">
        <v>3</v>
      </c>
      <c r="D20" s="180"/>
      <c r="E20" s="199" t="s">
        <v>7</v>
      </c>
      <c r="F20" s="200">
        <v>1</v>
      </c>
      <c r="G20" s="185">
        <v>1600</v>
      </c>
      <c r="H20" s="185">
        <v>2800</v>
      </c>
      <c r="I20" s="185">
        <f t="shared" si="2"/>
        <v>33600</v>
      </c>
      <c r="J20" s="226" t="s">
        <v>163</v>
      </c>
      <c r="K20" s="185"/>
    </row>
    <row r="21" spans="2:13" ht="15" x14ac:dyDescent="0.2">
      <c r="B21" s="245" t="s">
        <v>172</v>
      </c>
      <c r="C21" s="211">
        <v>5</v>
      </c>
      <c r="D21" s="180"/>
      <c r="E21" s="199" t="s">
        <v>8</v>
      </c>
      <c r="F21" s="200">
        <v>1</v>
      </c>
      <c r="G21" s="185">
        <v>1000</v>
      </c>
      <c r="H21" s="185">
        <v>2000</v>
      </c>
      <c r="I21" s="185">
        <f t="shared" si="2"/>
        <v>24000</v>
      </c>
      <c r="J21" s="226" t="s">
        <v>163</v>
      </c>
      <c r="K21" s="185"/>
    </row>
    <row r="22" spans="2:13" ht="15" x14ac:dyDescent="0.2">
      <c r="B22" s="245" t="s">
        <v>169</v>
      </c>
      <c r="C22" s="211">
        <v>6</v>
      </c>
      <c r="D22" s="181"/>
      <c r="E22" s="178" t="s">
        <v>9</v>
      </c>
      <c r="F22" s="200">
        <v>1</v>
      </c>
      <c r="G22" s="185">
        <v>1000</v>
      </c>
      <c r="H22" s="185">
        <v>1400</v>
      </c>
      <c r="I22" s="185">
        <f t="shared" si="2"/>
        <v>16800</v>
      </c>
      <c r="J22" s="226" t="s">
        <v>163</v>
      </c>
      <c r="K22" s="185"/>
    </row>
    <row r="23" spans="2:13" ht="15" x14ac:dyDescent="0.2">
      <c r="B23" s="245" t="s">
        <v>169</v>
      </c>
      <c r="C23" s="211">
        <v>6</v>
      </c>
      <c r="D23" s="180"/>
      <c r="E23" s="199" t="s">
        <v>9</v>
      </c>
      <c r="F23" s="200">
        <v>1</v>
      </c>
      <c r="G23" s="185">
        <v>900</v>
      </c>
      <c r="H23" s="185">
        <v>1600</v>
      </c>
      <c r="I23" s="185">
        <f t="shared" si="2"/>
        <v>19200</v>
      </c>
      <c r="J23" s="226" t="s">
        <v>163</v>
      </c>
      <c r="K23" s="185"/>
    </row>
    <row r="24" spans="2:13" ht="15" x14ac:dyDescent="0.2">
      <c r="B24" s="245" t="s">
        <v>177</v>
      </c>
      <c r="C24" s="211">
        <v>7</v>
      </c>
      <c r="D24" s="181"/>
      <c r="E24" s="199" t="s">
        <v>10</v>
      </c>
      <c r="F24" s="200">
        <v>1</v>
      </c>
      <c r="G24" s="185">
        <v>800</v>
      </c>
      <c r="H24" s="185">
        <v>1300</v>
      </c>
      <c r="I24" s="185">
        <f t="shared" si="2"/>
        <v>15600</v>
      </c>
      <c r="J24" s="226" t="s">
        <v>163</v>
      </c>
      <c r="K24" s="185"/>
    </row>
    <row r="25" spans="2:13" ht="38.25" x14ac:dyDescent="0.2">
      <c r="B25" s="237"/>
      <c r="C25" s="180"/>
      <c r="D25" s="198">
        <v>2</v>
      </c>
      <c r="E25" s="195" t="s">
        <v>81</v>
      </c>
      <c r="F25" s="195">
        <f>SUM(F26:F31)</f>
        <v>6</v>
      </c>
      <c r="G25" s="195">
        <f t="shared" ref="G25:I25" si="4">SUM(G26:G31)</f>
        <v>6800</v>
      </c>
      <c r="H25" s="195">
        <f t="shared" si="4"/>
        <v>10600</v>
      </c>
      <c r="I25" s="195">
        <f t="shared" si="4"/>
        <v>127200</v>
      </c>
      <c r="J25" s="227"/>
      <c r="K25" s="195"/>
    </row>
    <row r="26" spans="2:13" ht="15" x14ac:dyDescent="0.2">
      <c r="B26" s="245" t="s">
        <v>168</v>
      </c>
      <c r="C26" s="211">
        <v>3</v>
      </c>
      <c r="D26" s="181"/>
      <c r="E26" s="199" t="s">
        <v>7</v>
      </c>
      <c r="F26" s="200">
        <v>1</v>
      </c>
      <c r="G26" s="185">
        <v>1600</v>
      </c>
      <c r="H26" s="185">
        <v>2800</v>
      </c>
      <c r="I26" s="185">
        <f t="shared" si="2"/>
        <v>33600</v>
      </c>
      <c r="J26" s="226" t="s">
        <v>163</v>
      </c>
      <c r="K26" s="185"/>
    </row>
    <row r="27" spans="2:13" ht="15" x14ac:dyDescent="0.2">
      <c r="B27" s="249" t="s">
        <v>172</v>
      </c>
      <c r="C27" s="191">
        <v>4</v>
      </c>
      <c r="D27" s="180"/>
      <c r="E27" s="199" t="s">
        <v>82</v>
      </c>
      <c r="F27" s="200">
        <v>1</v>
      </c>
      <c r="G27" s="185">
        <v>1400</v>
      </c>
      <c r="H27" s="185">
        <v>2200</v>
      </c>
      <c r="I27" s="185">
        <f t="shared" si="2"/>
        <v>26400</v>
      </c>
      <c r="J27" s="226" t="s">
        <v>163</v>
      </c>
      <c r="K27" s="185"/>
    </row>
    <row r="28" spans="2:13" ht="15" x14ac:dyDescent="0.2">
      <c r="B28" s="245" t="s">
        <v>171</v>
      </c>
      <c r="C28" s="211">
        <v>5</v>
      </c>
      <c r="D28" s="180"/>
      <c r="E28" s="199" t="s">
        <v>8</v>
      </c>
      <c r="F28" s="200">
        <v>1</v>
      </c>
      <c r="G28" s="185">
        <v>1000</v>
      </c>
      <c r="H28" s="185">
        <v>1600</v>
      </c>
      <c r="I28" s="185">
        <f t="shared" si="2"/>
        <v>19200</v>
      </c>
      <c r="J28" s="226" t="s">
        <v>163</v>
      </c>
      <c r="K28" s="185"/>
    </row>
    <row r="29" spans="2:13" ht="15" x14ac:dyDescent="0.2">
      <c r="B29" s="245" t="s">
        <v>171</v>
      </c>
      <c r="C29" s="211">
        <v>5</v>
      </c>
      <c r="D29" s="180"/>
      <c r="E29" s="199" t="s">
        <v>8</v>
      </c>
      <c r="F29" s="200">
        <v>1</v>
      </c>
      <c r="G29" s="185">
        <v>1000</v>
      </c>
      <c r="H29" s="185">
        <v>1600</v>
      </c>
      <c r="I29" s="185">
        <f t="shared" si="2"/>
        <v>19200</v>
      </c>
      <c r="J29" s="226" t="s">
        <v>163</v>
      </c>
      <c r="K29" s="185"/>
    </row>
    <row r="30" spans="2:13" ht="15" x14ac:dyDescent="0.2">
      <c r="B30" s="245" t="s">
        <v>169</v>
      </c>
      <c r="C30" s="211">
        <v>6</v>
      </c>
      <c r="D30" s="180"/>
      <c r="E30" s="199" t="s">
        <v>9</v>
      </c>
      <c r="F30" s="200">
        <v>1</v>
      </c>
      <c r="G30" s="185">
        <v>900</v>
      </c>
      <c r="H30" s="185">
        <v>1200</v>
      </c>
      <c r="I30" s="185">
        <f t="shared" si="2"/>
        <v>14400</v>
      </c>
      <c r="J30" s="226" t="s">
        <v>163</v>
      </c>
      <c r="K30" s="185"/>
    </row>
    <row r="31" spans="2:13" ht="15" x14ac:dyDescent="0.2">
      <c r="B31" s="245" t="s">
        <v>169</v>
      </c>
      <c r="C31" s="211">
        <v>6</v>
      </c>
      <c r="D31" s="180"/>
      <c r="E31" s="199" t="s">
        <v>9</v>
      </c>
      <c r="F31" s="200">
        <v>1</v>
      </c>
      <c r="G31" s="185">
        <v>900</v>
      </c>
      <c r="H31" s="185">
        <v>1200</v>
      </c>
      <c r="I31" s="185">
        <f t="shared" si="2"/>
        <v>14400</v>
      </c>
      <c r="J31" s="226" t="s">
        <v>163</v>
      </c>
      <c r="K31" s="185"/>
    </row>
    <row r="32" spans="2:13" ht="25.5" x14ac:dyDescent="0.2">
      <c r="B32" s="236"/>
      <c r="C32" s="195"/>
      <c r="D32" s="201" t="s">
        <v>26</v>
      </c>
      <c r="E32" s="195" t="s">
        <v>61</v>
      </c>
      <c r="F32" s="195">
        <f>F33+F34+F39</f>
        <v>23</v>
      </c>
      <c r="G32" s="195">
        <f t="shared" ref="G32:I32" si="5">G33+G34+G39</f>
        <v>22650</v>
      </c>
      <c r="H32" s="195">
        <f t="shared" si="5"/>
        <v>30950</v>
      </c>
      <c r="I32" s="195">
        <f t="shared" si="5"/>
        <v>371400</v>
      </c>
      <c r="J32" s="227"/>
      <c r="K32" s="195"/>
    </row>
    <row r="33" spans="2:11" ht="15" x14ac:dyDescent="0.2">
      <c r="B33" s="259" t="s">
        <v>170</v>
      </c>
      <c r="C33" s="246">
        <v>1</v>
      </c>
      <c r="D33" s="260"/>
      <c r="E33" s="261" t="s">
        <v>4</v>
      </c>
      <c r="F33" s="262">
        <v>1</v>
      </c>
      <c r="G33" s="263">
        <v>2150</v>
      </c>
      <c r="H33" s="263">
        <v>4400</v>
      </c>
      <c r="I33" s="263">
        <f t="shared" si="2"/>
        <v>52800</v>
      </c>
      <c r="J33" s="264" t="s">
        <v>163</v>
      </c>
      <c r="K33" s="265"/>
    </row>
    <row r="34" spans="2:11" ht="25.5" x14ac:dyDescent="0.2">
      <c r="B34" s="237"/>
      <c r="C34" s="181"/>
      <c r="D34" s="198">
        <v>1</v>
      </c>
      <c r="E34" s="195" t="s">
        <v>62</v>
      </c>
      <c r="F34" s="195">
        <f>SUM(F35:F38)</f>
        <v>4</v>
      </c>
      <c r="G34" s="195">
        <f>SUM(G35:G38)</f>
        <v>4600</v>
      </c>
      <c r="H34" s="195">
        <f>SUM(H35:H38)</f>
        <v>7100</v>
      </c>
      <c r="I34" s="195">
        <f t="shared" si="2"/>
        <v>85200</v>
      </c>
      <c r="J34" s="227"/>
      <c r="K34" s="195"/>
    </row>
    <row r="35" spans="2:11" ht="15" x14ac:dyDescent="0.2">
      <c r="B35" s="245" t="s">
        <v>168</v>
      </c>
      <c r="C35" s="211">
        <v>3</v>
      </c>
      <c r="D35" s="196"/>
      <c r="E35" s="197" t="s">
        <v>7</v>
      </c>
      <c r="F35" s="200">
        <v>1</v>
      </c>
      <c r="G35" s="185">
        <v>1600</v>
      </c>
      <c r="H35" s="185">
        <v>3100</v>
      </c>
      <c r="I35" s="185">
        <f t="shared" si="2"/>
        <v>37200</v>
      </c>
      <c r="J35" s="226" t="s">
        <v>163</v>
      </c>
      <c r="K35" s="185"/>
    </row>
    <row r="36" spans="2:11" ht="15" x14ac:dyDescent="0.2">
      <c r="B36" s="245" t="s">
        <v>171</v>
      </c>
      <c r="C36" s="211">
        <v>5</v>
      </c>
      <c r="D36" s="196"/>
      <c r="E36" s="197" t="s">
        <v>8</v>
      </c>
      <c r="F36" s="200">
        <v>1</v>
      </c>
      <c r="G36" s="185">
        <v>1000</v>
      </c>
      <c r="H36" s="185">
        <v>1300</v>
      </c>
      <c r="I36" s="185">
        <f t="shared" si="2"/>
        <v>15600</v>
      </c>
      <c r="J36" s="226" t="s">
        <v>163</v>
      </c>
      <c r="K36" s="185"/>
    </row>
    <row r="37" spans="2:11" ht="15" x14ac:dyDescent="0.2">
      <c r="B37" s="245" t="s">
        <v>171</v>
      </c>
      <c r="C37" s="211">
        <v>5</v>
      </c>
      <c r="D37" s="196"/>
      <c r="E37" s="197" t="s">
        <v>8</v>
      </c>
      <c r="F37" s="200">
        <v>1</v>
      </c>
      <c r="G37" s="185">
        <v>1000</v>
      </c>
      <c r="H37" s="185">
        <v>1300</v>
      </c>
      <c r="I37" s="185">
        <f t="shared" si="2"/>
        <v>15600</v>
      </c>
      <c r="J37" s="226" t="s">
        <v>163</v>
      </c>
      <c r="K37" s="185"/>
    </row>
    <row r="38" spans="2:11" ht="13.5" customHeight="1" x14ac:dyDescent="0.2">
      <c r="B38" s="245" t="s">
        <v>171</v>
      </c>
      <c r="C38" s="211">
        <v>5</v>
      </c>
      <c r="D38" s="196"/>
      <c r="E38" s="197" t="s">
        <v>8</v>
      </c>
      <c r="F38" s="200">
        <v>1</v>
      </c>
      <c r="G38" s="185">
        <v>1000</v>
      </c>
      <c r="H38" s="202">
        <v>1400</v>
      </c>
      <c r="I38" s="185">
        <f t="shared" si="2"/>
        <v>16800</v>
      </c>
      <c r="J38" s="226" t="s">
        <v>163</v>
      </c>
      <c r="K38" s="202"/>
    </row>
    <row r="39" spans="2:11" ht="38.25" x14ac:dyDescent="0.2">
      <c r="B39" s="237"/>
      <c r="C39" s="181"/>
      <c r="D39" s="198">
        <v>2</v>
      </c>
      <c r="E39" s="195" t="s">
        <v>63</v>
      </c>
      <c r="F39" s="195">
        <f>SUM(F40:F57)</f>
        <v>18</v>
      </c>
      <c r="G39" s="195">
        <f t="shared" ref="G39:I39" si="6">SUM(G40:G57)</f>
        <v>15900</v>
      </c>
      <c r="H39" s="195">
        <f t="shared" si="6"/>
        <v>19450</v>
      </c>
      <c r="I39" s="195">
        <f t="shared" si="6"/>
        <v>233400</v>
      </c>
      <c r="J39" s="227"/>
      <c r="K39" s="195"/>
    </row>
    <row r="40" spans="2:11" x14ac:dyDescent="0.2">
      <c r="B40" s="245" t="s">
        <v>168</v>
      </c>
      <c r="C40" s="211">
        <v>3</v>
      </c>
      <c r="D40" s="196"/>
      <c r="E40" s="197" t="s">
        <v>7</v>
      </c>
      <c r="F40" s="185">
        <v>1</v>
      </c>
      <c r="G40" s="185">
        <v>1600</v>
      </c>
      <c r="H40" s="185">
        <v>3100</v>
      </c>
      <c r="I40" s="185">
        <f t="shared" si="2"/>
        <v>37200</v>
      </c>
      <c r="J40" s="226" t="s">
        <v>163</v>
      </c>
      <c r="K40" s="185"/>
    </row>
    <row r="41" spans="2:11" x14ac:dyDescent="0.2">
      <c r="B41" s="245" t="s">
        <v>171</v>
      </c>
      <c r="C41" s="211">
        <v>5</v>
      </c>
      <c r="D41" s="196"/>
      <c r="E41" s="197" t="s">
        <v>8</v>
      </c>
      <c r="F41" s="185">
        <v>1</v>
      </c>
      <c r="G41" s="185">
        <v>1000</v>
      </c>
      <c r="H41" s="185">
        <v>1300</v>
      </c>
      <c r="I41" s="185">
        <f t="shared" si="2"/>
        <v>15600</v>
      </c>
      <c r="J41" s="226" t="s">
        <v>163</v>
      </c>
      <c r="K41" s="185"/>
    </row>
    <row r="42" spans="2:11" x14ac:dyDescent="0.2">
      <c r="B42" s="245" t="s">
        <v>171</v>
      </c>
      <c r="C42" s="211">
        <v>5</v>
      </c>
      <c r="D42" s="196"/>
      <c r="E42" s="197" t="s">
        <v>8</v>
      </c>
      <c r="F42" s="202">
        <v>1</v>
      </c>
      <c r="G42" s="202">
        <v>1000</v>
      </c>
      <c r="H42" s="202">
        <v>1300</v>
      </c>
      <c r="I42" s="185">
        <f t="shared" si="2"/>
        <v>15600</v>
      </c>
      <c r="J42" s="226" t="s">
        <v>163</v>
      </c>
      <c r="K42" s="202"/>
    </row>
    <row r="43" spans="2:11" x14ac:dyDescent="0.2">
      <c r="B43" s="245" t="s">
        <v>169</v>
      </c>
      <c r="C43" s="211">
        <v>6</v>
      </c>
      <c r="D43" s="196"/>
      <c r="E43" s="197" t="s">
        <v>9</v>
      </c>
      <c r="F43" s="185">
        <v>1</v>
      </c>
      <c r="G43" s="185">
        <v>900</v>
      </c>
      <c r="H43" s="185">
        <v>1200</v>
      </c>
      <c r="I43" s="185">
        <f t="shared" si="2"/>
        <v>14400</v>
      </c>
      <c r="J43" s="226" t="s">
        <v>163</v>
      </c>
      <c r="K43" s="185"/>
    </row>
    <row r="44" spans="2:11" x14ac:dyDescent="0.2">
      <c r="B44" s="245" t="s">
        <v>169</v>
      </c>
      <c r="C44" s="211">
        <v>6</v>
      </c>
      <c r="D44" s="196"/>
      <c r="E44" s="197" t="s">
        <v>9</v>
      </c>
      <c r="F44" s="185">
        <v>1</v>
      </c>
      <c r="G44" s="185">
        <v>900</v>
      </c>
      <c r="H44" s="185">
        <v>1200</v>
      </c>
      <c r="I44" s="185">
        <f t="shared" si="2"/>
        <v>14400</v>
      </c>
      <c r="J44" s="226" t="s">
        <v>163</v>
      </c>
      <c r="K44" s="185"/>
    </row>
    <row r="45" spans="2:11" s="250" customFormat="1" x14ac:dyDescent="0.2">
      <c r="B45" s="252" t="s">
        <v>169</v>
      </c>
      <c r="C45" s="246">
        <v>6</v>
      </c>
      <c r="D45" s="256"/>
      <c r="E45" s="257" t="s">
        <v>9</v>
      </c>
      <c r="F45" s="258">
        <v>1</v>
      </c>
      <c r="G45" s="258">
        <v>900</v>
      </c>
      <c r="H45" s="258">
        <v>900</v>
      </c>
      <c r="I45" s="258">
        <f t="shared" si="2"/>
        <v>10800</v>
      </c>
      <c r="J45" s="257" t="s">
        <v>163</v>
      </c>
      <c r="K45" s="258"/>
    </row>
    <row r="46" spans="2:11" x14ac:dyDescent="0.2">
      <c r="B46" s="245" t="s">
        <v>177</v>
      </c>
      <c r="C46" s="211">
        <v>7</v>
      </c>
      <c r="D46" s="198"/>
      <c r="E46" s="197" t="s">
        <v>10</v>
      </c>
      <c r="F46" s="185">
        <v>1</v>
      </c>
      <c r="G46" s="185">
        <v>800</v>
      </c>
      <c r="H46" s="185">
        <v>900</v>
      </c>
      <c r="I46" s="185">
        <f t="shared" si="2"/>
        <v>10800</v>
      </c>
      <c r="J46" s="226" t="s">
        <v>163</v>
      </c>
      <c r="K46" s="185"/>
    </row>
    <row r="47" spans="2:11" s="184" customFormat="1" ht="15" x14ac:dyDescent="0.2">
      <c r="B47" s="245" t="s">
        <v>177</v>
      </c>
      <c r="C47" s="211">
        <v>7</v>
      </c>
      <c r="D47" s="181"/>
      <c r="E47" s="197" t="s">
        <v>10</v>
      </c>
      <c r="F47" s="185">
        <v>1</v>
      </c>
      <c r="G47" s="185">
        <v>800</v>
      </c>
      <c r="H47" s="185">
        <v>800</v>
      </c>
      <c r="I47" s="185">
        <f t="shared" si="2"/>
        <v>9600</v>
      </c>
      <c r="J47" s="226" t="s">
        <v>163</v>
      </c>
      <c r="K47" s="185"/>
    </row>
    <row r="48" spans="2:11" ht="15.75" customHeight="1" x14ac:dyDescent="0.2">
      <c r="B48" s="245" t="s">
        <v>177</v>
      </c>
      <c r="C48" s="211">
        <v>7</v>
      </c>
      <c r="D48" s="181"/>
      <c r="E48" s="197" t="s">
        <v>10</v>
      </c>
      <c r="F48" s="185">
        <v>1</v>
      </c>
      <c r="G48" s="185">
        <v>800</v>
      </c>
      <c r="H48" s="185">
        <v>1150</v>
      </c>
      <c r="I48" s="185">
        <f t="shared" si="2"/>
        <v>13800</v>
      </c>
      <c r="J48" s="226" t="s">
        <v>163</v>
      </c>
      <c r="K48" s="185"/>
    </row>
    <row r="49" spans="2:11" ht="15" x14ac:dyDescent="0.2">
      <c r="B49" s="245" t="s">
        <v>177</v>
      </c>
      <c r="C49" s="211">
        <v>7</v>
      </c>
      <c r="D49" s="181"/>
      <c r="E49" s="197" t="s">
        <v>10</v>
      </c>
      <c r="F49" s="185">
        <v>1</v>
      </c>
      <c r="G49" s="185">
        <v>800</v>
      </c>
      <c r="H49" s="185">
        <v>900</v>
      </c>
      <c r="I49" s="185">
        <f t="shared" si="2"/>
        <v>10800</v>
      </c>
      <c r="J49" s="226" t="s">
        <v>163</v>
      </c>
      <c r="K49" s="185"/>
    </row>
    <row r="50" spans="2:11" s="184" customFormat="1" ht="15" x14ac:dyDescent="0.2">
      <c r="B50" s="245" t="s">
        <v>177</v>
      </c>
      <c r="C50" s="211">
        <v>7</v>
      </c>
      <c r="D50" s="181"/>
      <c r="E50" s="197" t="s">
        <v>10</v>
      </c>
      <c r="F50" s="185">
        <v>1</v>
      </c>
      <c r="G50" s="185">
        <v>800</v>
      </c>
      <c r="H50" s="185">
        <v>800</v>
      </c>
      <c r="I50" s="185">
        <f t="shared" si="2"/>
        <v>9600</v>
      </c>
      <c r="J50" s="226" t="s">
        <v>163</v>
      </c>
      <c r="K50" s="185"/>
    </row>
    <row r="51" spans="2:11" ht="15" x14ac:dyDescent="0.2">
      <c r="B51" s="245" t="s">
        <v>177</v>
      </c>
      <c r="C51" s="211">
        <v>7</v>
      </c>
      <c r="D51" s="181"/>
      <c r="E51" s="197" t="s">
        <v>10</v>
      </c>
      <c r="F51" s="185">
        <v>1</v>
      </c>
      <c r="G51" s="185">
        <v>800</v>
      </c>
      <c r="H51" s="185">
        <v>800</v>
      </c>
      <c r="I51" s="185">
        <f t="shared" si="2"/>
        <v>9600</v>
      </c>
      <c r="J51" s="226" t="s">
        <v>163</v>
      </c>
      <c r="K51" s="185"/>
    </row>
    <row r="52" spans="2:11" ht="15" x14ac:dyDescent="0.2">
      <c r="B52" s="245" t="s">
        <v>177</v>
      </c>
      <c r="C52" s="211">
        <v>7</v>
      </c>
      <c r="D52" s="181"/>
      <c r="E52" s="197" t="s">
        <v>10</v>
      </c>
      <c r="F52" s="185">
        <v>1</v>
      </c>
      <c r="G52" s="185">
        <v>800</v>
      </c>
      <c r="H52" s="185">
        <v>800</v>
      </c>
      <c r="I52" s="185">
        <f t="shared" si="2"/>
        <v>9600</v>
      </c>
      <c r="J52" s="226" t="s">
        <v>163</v>
      </c>
      <c r="K52" s="185"/>
    </row>
    <row r="53" spans="2:11" ht="15" x14ac:dyDescent="0.2">
      <c r="B53" s="245" t="s">
        <v>177</v>
      </c>
      <c r="C53" s="211">
        <v>7</v>
      </c>
      <c r="D53" s="181"/>
      <c r="E53" s="197" t="s">
        <v>10</v>
      </c>
      <c r="F53" s="185">
        <v>1</v>
      </c>
      <c r="G53" s="185">
        <v>800</v>
      </c>
      <c r="H53" s="185">
        <v>800</v>
      </c>
      <c r="I53" s="185">
        <f t="shared" si="2"/>
        <v>9600</v>
      </c>
      <c r="J53" s="226" t="s">
        <v>163</v>
      </c>
      <c r="K53" s="185"/>
    </row>
    <row r="54" spans="2:11" ht="15" x14ac:dyDescent="0.2">
      <c r="B54" s="245" t="s">
        <v>177</v>
      </c>
      <c r="C54" s="211">
        <v>7</v>
      </c>
      <c r="D54" s="181"/>
      <c r="E54" s="197" t="s">
        <v>10</v>
      </c>
      <c r="F54" s="185">
        <v>1</v>
      </c>
      <c r="G54" s="185">
        <v>800</v>
      </c>
      <c r="H54" s="185">
        <v>900</v>
      </c>
      <c r="I54" s="185">
        <f t="shared" si="2"/>
        <v>10800</v>
      </c>
      <c r="J54" s="226" t="s">
        <v>163</v>
      </c>
      <c r="K54" s="185"/>
    </row>
    <row r="55" spans="2:11" ht="15" x14ac:dyDescent="0.2">
      <c r="B55" s="245" t="s">
        <v>177</v>
      </c>
      <c r="C55" s="211">
        <v>7</v>
      </c>
      <c r="D55" s="181"/>
      <c r="E55" s="197" t="s">
        <v>10</v>
      </c>
      <c r="F55" s="185">
        <v>1</v>
      </c>
      <c r="G55" s="185">
        <v>800</v>
      </c>
      <c r="H55" s="185">
        <v>900</v>
      </c>
      <c r="I55" s="185">
        <f t="shared" si="2"/>
        <v>10800</v>
      </c>
      <c r="J55" s="226" t="s">
        <v>163</v>
      </c>
      <c r="K55" s="185"/>
    </row>
    <row r="56" spans="2:11" ht="15" x14ac:dyDescent="0.2">
      <c r="B56" s="245" t="s">
        <v>177</v>
      </c>
      <c r="C56" s="211">
        <v>7</v>
      </c>
      <c r="D56" s="181"/>
      <c r="E56" s="197" t="s">
        <v>10</v>
      </c>
      <c r="F56" s="185">
        <v>1</v>
      </c>
      <c r="G56" s="185">
        <v>800</v>
      </c>
      <c r="H56" s="185">
        <v>900</v>
      </c>
      <c r="I56" s="185">
        <f t="shared" si="2"/>
        <v>10800</v>
      </c>
      <c r="J56" s="226" t="s">
        <v>163</v>
      </c>
      <c r="K56" s="185"/>
    </row>
    <row r="57" spans="2:11" s="188" customFormat="1" ht="15" x14ac:dyDescent="0.2">
      <c r="B57" s="245" t="s">
        <v>177</v>
      </c>
      <c r="C57" s="212">
        <v>7</v>
      </c>
      <c r="D57" s="193"/>
      <c r="E57" s="220" t="s">
        <v>10</v>
      </c>
      <c r="F57" s="219">
        <v>1</v>
      </c>
      <c r="G57" s="219">
        <v>800</v>
      </c>
      <c r="H57" s="219">
        <v>800</v>
      </c>
      <c r="I57" s="219">
        <f t="shared" si="2"/>
        <v>9600</v>
      </c>
      <c r="J57" s="226" t="s">
        <v>163</v>
      </c>
      <c r="K57" s="219"/>
    </row>
    <row r="58" spans="2:11" x14ac:dyDescent="0.2">
      <c r="B58" s="236"/>
      <c r="C58" s="195"/>
      <c r="D58" s="201" t="s">
        <v>27</v>
      </c>
      <c r="E58" s="195" t="s">
        <v>28</v>
      </c>
      <c r="F58" s="195">
        <f>F59+F60+F61+F66</f>
        <v>10</v>
      </c>
      <c r="G58" s="195">
        <f t="shared" ref="G58:I58" si="7">G59+G60+G61+G66</f>
        <v>12900</v>
      </c>
      <c r="H58" s="195">
        <f t="shared" si="7"/>
        <v>22600</v>
      </c>
      <c r="I58" s="195">
        <f t="shared" si="7"/>
        <v>271200</v>
      </c>
      <c r="J58" s="227"/>
      <c r="K58" s="195"/>
    </row>
    <row r="59" spans="2:11" ht="15" x14ac:dyDescent="0.2">
      <c r="B59" s="245" t="s">
        <v>170</v>
      </c>
      <c r="C59" s="211">
        <v>1</v>
      </c>
      <c r="D59" s="199"/>
      <c r="E59" s="178" t="s">
        <v>4</v>
      </c>
      <c r="F59" s="185">
        <v>1</v>
      </c>
      <c r="G59" s="185">
        <v>2150</v>
      </c>
      <c r="H59" s="185">
        <v>4400</v>
      </c>
      <c r="I59" s="185">
        <f t="shared" si="2"/>
        <v>52800</v>
      </c>
      <c r="J59" s="226" t="s">
        <v>163</v>
      </c>
      <c r="K59" s="185"/>
    </row>
    <row r="60" spans="2:11" ht="15" x14ac:dyDescent="0.2">
      <c r="B60" s="245" t="s">
        <v>178</v>
      </c>
      <c r="C60" s="211">
        <v>2</v>
      </c>
      <c r="D60" s="181"/>
      <c r="E60" s="199" t="s">
        <v>5</v>
      </c>
      <c r="F60" s="200">
        <v>1</v>
      </c>
      <c r="G60" s="185">
        <v>1850</v>
      </c>
      <c r="H60" s="185">
        <v>3600</v>
      </c>
      <c r="I60" s="185">
        <f t="shared" si="2"/>
        <v>43200</v>
      </c>
      <c r="J60" s="226" t="s">
        <v>163</v>
      </c>
      <c r="K60" s="185"/>
    </row>
    <row r="61" spans="2:11" ht="15" x14ac:dyDescent="0.2">
      <c r="B61" s="237"/>
      <c r="C61" s="181"/>
      <c r="D61" s="198">
        <v>1</v>
      </c>
      <c r="E61" s="195" t="s">
        <v>29</v>
      </c>
      <c r="F61" s="195">
        <f>SUM(F62:F65)</f>
        <v>4</v>
      </c>
      <c r="G61" s="195">
        <f t="shared" ref="G61:I61" si="8">SUM(G62:G65)</f>
        <v>4400</v>
      </c>
      <c r="H61" s="195">
        <f t="shared" si="8"/>
        <v>7200</v>
      </c>
      <c r="I61" s="195">
        <f t="shared" si="8"/>
        <v>86400</v>
      </c>
      <c r="J61" s="227"/>
      <c r="K61" s="195"/>
    </row>
    <row r="62" spans="2:11" ht="15" x14ac:dyDescent="0.2">
      <c r="B62" s="245" t="s">
        <v>168</v>
      </c>
      <c r="C62" s="211">
        <v>3</v>
      </c>
      <c r="D62" s="181"/>
      <c r="E62" s="199" t="s">
        <v>153</v>
      </c>
      <c r="F62" s="200">
        <v>1</v>
      </c>
      <c r="G62" s="185">
        <v>1600</v>
      </c>
      <c r="H62" s="185">
        <v>2800</v>
      </c>
      <c r="I62" s="185">
        <f t="shared" si="2"/>
        <v>33600</v>
      </c>
      <c r="J62" s="226" t="s">
        <v>163</v>
      </c>
      <c r="K62" s="185"/>
    </row>
    <row r="63" spans="2:11" ht="15" x14ac:dyDescent="0.2">
      <c r="B63" s="245" t="s">
        <v>171</v>
      </c>
      <c r="C63" s="211">
        <v>5</v>
      </c>
      <c r="D63" s="181"/>
      <c r="E63" s="199" t="s">
        <v>8</v>
      </c>
      <c r="F63" s="200">
        <v>1</v>
      </c>
      <c r="G63" s="185">
        <v>1000</v>
      </c>
      <c r="H63" s="185">
        <v>1600</v>
      </c>
      <c r="I63" s="185">
        <f t="shared" si="2"/>
        <v>19200</v>
      </c>
      <c r="J63" s="226" t="s">
        <v>163</v>
      </c>
      <c r="K63" s="185"/>
    </row>
    <row r="64" spans="2:11" ht="15" x14ac:dyDescent="0.2">
      <c r="B64" s="245" t="s">
        <v>169</v>
      </c>
      <c r="C64" s="211">
        <v>6</v>
      </c>
      <c r="D64" s="181"/>
      <c r="E64" s="199" t="s">
        <v>9</v>
      </c>
      <c r="F64" s="200">
        <v>1</v>
      </c>
      <c r="G64" s="185">
        <v>900</v>
      </c>
      <c r="H64" s="185">
        <v>1400</v>
      </c>
      <c r="I64" s="185">
        <f t="shared" si="2"/>
        <v>16800</v>
      </c>
      <c r="J64" s="226" t="s">
        <v>163</v>
      </c>
      <c r="K64" s="185"/>
    </row>
    <row r="65" spans="2:11" ht="15" x14ac:dyDescent="0.2">
      <c r="B65" s="245" t="s">
        <v>169</v>
      </c>
      <c r="C65" s="211">
        <v>6</v>
      </c>
      <c r="D65" s="181"/>
      <c r="E65" s="199" t="s">
        <v>9</v>
      </c>
      <c r="F65" s="200">
        <v>1</v>
      </c>
      <c r="G65" s="185">
        <v>900</v>
      </c>
      <c r="H65" s="185">
        <v>1400</v>
      </c>
      <c r="I65" s="185">
        <f t="shared" si="2"/>
        <v>16800</v>
      </c>
      <c r="J65" s="226" t="s">
        <v>163</v>
      </c>
      <c r="K65" s="185"/>
    </row>
    <row r="66" spans="2:11" ht="15" x14ac:dyDescent="0.2">
      <c r="B66" s="237"/>
      <c r="C66" s="181"/>
      <c r="D66" s="198">
        <v>2</v>
      </c>
      <c r="E66" s="195" t="s">
        <v>30</v>
      </c>
      <c r="F66" s="195">
        <f>SUM(F67:F70)</f>
        <v>4</v>
      </c>
      <c r="G66" s="195">
        <f t="shared" ref="G66:I66" si="9">SUM(G67:G70)</f>
        <v>4500</v>
      </c>
      <c r="H66" s="195">
        <f t="shared" si="9"/>
        <v>7400</v>
      </c>
      <c r="I66" s="195">
        <f t="shared" si="9"/>
        <v>88800</v>
      </c>
      <c r="J66" s="227"/>
      <c r="K66" s="195"/>
    </row>
    <row r="67" spans="2:11" ht="15" x14ac:dyDescent="0.2">
      <c r="B67" s="245" t="s">
        <v>168</v>
      </c>
      <c r="C67" s="211">
        <v>3</v>
      </c>
      <c r="D67" s="181"/>
      <c r="E67" s="199" t="s">
        <v>153</v>
      </c>
      <c r="F67" s="200">
        <v>1</v>
      </c>
      <c r="G67" s="185">
        <v>1600</v>
      </c>
      <c r="H67" s="185">
        <v>2800</v>
      </c>
      <c r="I67" s="185">
        <f t="shared" ref="I67:I108" si="10">H67*12</f>
        <v>33600</v>
      </c>
      <c r="J67" s="226" t="s">
        <v>163</v>
      </c>
      <c r="K67" s="185"/>
    </row>
    <row r="68" spans="2:11" ht="15" x14ac:dyDescent="0.2">
      <c r="B68" s="245" t="s">
        <v>171</v>
      </c>
      <c r="C68" s="211">
        <v>5</v>
      </c>
      <c r="D68" s="181"/>
      <c r="E68" s="199" t="s">
        <v>8</v>
      </c>
      <c r="F68" s="200">
        <v>1</v>
      </c>
      <c r="G68" s="185">
        <v>1000</v>
      </c>
      <c r="H68" s="185">
        <v>1600</v>
      </c>
      <c r="I68" s="185">
        <f t="shared" si="10"/>
        <v>19200</v>
      </c>
      <c r="J68" s="226" t="s">
        <v>163</v>
      </c>
      <c r="K68" s="185"/>
    </row>
    <row r="69" spans="2:11" ht="15" x14ac:dyDescent="0.2">
      <c r="B69" s="245" t="s">
        <v>171</v>
      </c>
      <c r="C69" s="211">
        <v>5</v>
      </c>
      <c r="D69" s="181"/>
      <c r="E69" s="199" t="s">
        <v>8</v>
      </c>
      <c r="F69" s="200">
        <v>1</v>
      </c>
      <c r="G69" s="185">
        <v>1000</v>
      </c>
      <c r="H69" s="185">
        <v>1600</v>
      </c>
      <c r="I69" s="185">
        <f t="shared" si="10"/>
        <v>19200</v>
      </c>
      <c r="J69" s="226" t="s">
        <v>163</v>
      </c>
      <c r="K69" s="185"/>
    </row>
    <row r="70" spans="2:11" ht="15" x14ac:dyDescent="0.2">
      <c r="B70" s="245" t="s">
        <v>169</v>
      </c>
      <c r="C70" s="211">
        <v>6</v>
      </c>
      <c r="D70" s="181"/>
      <c r="E70" s="199" t="s">
        <v>9</v>
      </c>
      <c r="F70" s="200">
        <v>1</v>
      </c>
      <c r="G70" s="185">
        <v>900</v>
      </c>
      <c r="H70" s="185">
        <v>1400</v>
      </c>
      <c r="I70" s="185">
        <f t="shared" si="10"/>
        <v>16800</v>
      </c>
      <c r="J70" s="226" t="s">
        <v>163</v>
      </c>
      <c r="K70" s="185"/>
    </row>
    <row r="71" spans="2:11" x14ac:dyDescent="0.2">
      <c r="B71" s="234"/>
      <c r="C71" s="190"/>
      <c r="D71" s="194" t="s">
        <v>31</v>
      </c>
      <c r="E71" s="190" t="s">
        <v>32</v>
      </c>
      <c r="F71" s="190">
        <f>F72+F73+F74+F89+F99</f>
        <v>31</v>
      </c>
      <c r="G71" s="190">
        <f t="shared" ref="G71:I71" si="11">G72+G73+G74+G89+G99</f>
        <v>33100</v>
      </c>
      <c r="H71" s="190">
        <f t="shared" si="11"/>
        <v>48100</v>
      </c>
      <c r="I71" s="190">
        <f t="shared" si="11"/>
        <v>577200</v>
      </c>
      <c r="J71" s="227"/>
      <c r="K71" s="190"/>
    </row>
    <row r="72" spans="2:11" ht="15" x14ac:dyDescent="0.2">
      <c r="B72" s="245" t="s">
        <v>170</v>
      </c>
      <c r="C72" s="211">
        <v>1</v>
      </c>
      <c r="D72" s="199"/>
      <c r="E72" s="197" t="s">
        <v>4</v>
      </c>
      <c r="F72" s="200">
        <v>1</v>
      </c>
      <c r="G72" s="185">
        <v>2150</v>
      </c>
      <c r="H72" s="185">
        <v>4400</v>
      </c>
      <c r="I72" s="185">
        <f t="shared" si="10"/>
        <v>52800</v>
      </c>
      <c r="J72" s="226" t="s">
        <v>163</v>
      </c>
      <c r="K72" s="185"/>
    </row>
    <row r="73" spans="2:11" ht="15" x14ac:dyDescent="0.2">
      <c r="B73" s="245" t="s">
        <v>178</v>
      </c>
      <c r="C73" s="211">
        <v>2</v>
      </c>
      <c r="D73" s="199"/>
      <c r="E73" s="197" t="s">
        <v>5</v>
      </c>
      <c r="F73" s="200">
        <v>1</v>
      </c>
      <c r="G73" s="185">
        <v>1850</v>
      </c>
      <c r="H73" s="185">
        <v>4000</v>
      </c>
      <c r="I73" s="185">
        <f t="shared" si="10"/>
        <v>48000</v>
      </c>
      <c r="J73" s="226" t="s">
        <v>163</v>
      </c>
      <c r="K73" s="185"/>
    </row>
    <row r="74" spans="2:11" ht="15" x14ac:dyDescent="0.2">
      <c r="B74" s="233"/>
      <c r="C74" s="180"/>
      <c r="D74" s="203">
        <v>1</v>
      </c>
      <c r="E74" s="204" t="s">
        <v>33</v>
      </c>
      <c r="F74" s="204">
        <f>SUM(F75:F88)</f>
        <v>14</v>
      </c>
      <c r="G74" s="204">
        <f>SUM(G75:G88)</f>
        <v>13500</v>
      </c>
      <c r="H74" s="204">
        <f>SUM(H75:H88)</f>
        <v>18500</v>
      </c>
      <c r="I74" s="204">
        <f t="shared" si="10"/>
        <v>222000</v>
      </c>
      <c r="J74" s="228"/>
      <c r="K74" s="204"/>
    </row>
    <row r="75" spans="2:11" ht="15" x14ac:dyDescent="0.2">
      <c r="B75" s="245" t="s">
        <v>168</v>
      </c>
      <c r="C75" s="211">
        <v>3</v>
      </c>
      <c r="D75" s="199"/>
      <c r="E75" s="197" t="s">
        <v>7</v>
      </c>
      <c r="F75" s="191">
        <v>1</v>
      </c>
      <c r="G75" s="185">
        <v>1600</v>
      </c>
      <c r="H75" s="185">
        <v>2500</v>
      </c>
      <c r="I75" s="185">
        <f t="shared" si="10"/>
        <v>30000</v>
      </c>
      <c r="J75" s="226" t="s">
        <v>163</v>
      </c>
      <c r="K75" s="185"/>
    </row>
    <row r="76" spans="2:11" ht="15" x14ac:dyDescent="0.2">
      <c r="B76" s="245" t="s">
        <v>171</v>
      </c>
      <c r="C76" s="211">
        <v>5</v>
      </c>
      <c r="D76" s="199"/>
      <c r="E76" s="197" t="s">
        <v>8</v>
      </c>
      <c r="F76" s="191">
        <v>1</v>
      </c>
      <c r="G76" s="185">
        <v>1000</v>
      </c>
      <c r="H76" s="185">
        <v>1300</v>
      </c>
      <c r="I76" s="185">
        <f t="shared" si="10"/>
        <v>15600</v>
      </c>
      <c r="J76" s="226" t="s">
        <v>163</v>
      </c>
      <c r="K76" s="185"/>
    </row>
    <row r="77" spans="2:11" ht="15" x14ac:dyDescent="0.2">
      <c r="B77" s="245" t="s">
        <v>171</v>
      </c>
      <c r="C77" s="211">
        <v>5</v>
      </c>
      <c r="D77" s="199"/>
      <c r="E77" s="197" t="s">
        <v>8</v>
      </c>
      <c r="F77" s="191">
        <v>1</v>
      </c>
      <c r="G77" s="185">
        <v>1000</v>
      </c>
      <c r="H77" s="185">
        <v>1300</v>
      </c>
      <c r="I77" s="185">
        <f t="shared" si="10"/>
        <v>15600</v>
      </c>
      <c r="J77" s="226" t="s">
        <v>163</v>
      </c>
      <c r="K77" s="185"/>
    </row>
    <row r="78" spans="2:11" ht="15" x14ac:dyDescent="0.2">
      <c r="B78" s="245" t="s">
        <v>171</v>
      </c>
      <c r="C78" s="211">
        <v>5</v>
      </c>
      <c r="D78" s="199"/>
      <c r="E78" s="197" t="s">
        <v>8</v>
      </c>
      <c r="F78" s="191">
        <v>1</v>
      </c>
      <c r="G78" s="185">
        <v>1000</v>
      </c>
      <c r="H78" s="185">
        <v>1300</v>
      </c>
      <c r="I78" s="185">
        <f t="shared" si="10"/>
        <v>15600</v>
      </c>
      <c r="J78" s="226" t="s">
        <v>163</v>
      </c>
      <c r="K78" s="185"/>
    </row>
    <row r="79" spans="2:11" ht="15" x14ac:dyDescent="0.2">
      <c r="B79" s="245" t="s">
        <v>171</v>
      </c>
      <c r="C79" s="211">
        <v>5</v>
      </c>
      <c r="D79" s="199"/>
      <c r="E79" s="197" t="s">
        <v>8</v>
      </c>
      <c r="F79" s="191">
        <v>1</v>
      </c>
      <c r="G79" s="185">
        <v>1000</v>
      </c>
      <c r="H79" s="185">
        <v>1300</v>
      </c>
      <c r="I79" s="185">
        <f t="shared" si="10"/>
        <v>15600</v>
      </c>
      <c r="J79" s="226" t="s">
        <v>163</v>
      </c>
      <c r="K79" s="185"/>
    </row>
    <row r="80" spans="2:11" ht="15" x14ac:dyDescent="0.2">
      <c r="B80" s="245" t="s">
        <v>169</v>
      </c>
      <c r="C80" s="211">
        <v>6</v>
      </c>
      <c r="D80" s="199"/>
      <c r="E80" s="197" t="s">
        <v>9</v>
      </c>
      <c r="F80" s="191">
        <v>1</v>
      </c>
      <c r="G80" s="185">
        <v>900</v>
      </c>
      <c r="H80" s="185">
        <v>1200</v>
      </c>
      <c r="I80" s="185">
        <f t="shared" si="10"/>
        <v>14400</v>
      </c>
      <c r="J80" s="226" t="s">
        <v>163</v>
      </c>
      <c r="K80" s="185"/>
    </row>
    <row r="81" spans="2:11" ht="15" x14ac:dyDescent="0.2">
      <c r="B81" s="245" t="s">
        <v>169</v>
      </c>
      <c r="C81" s="211">
        <v>6</v>
      </c>
      <c r="D81" s="199"/>
      <c r="E81" s="197" t="s">
        <v>9</v>
      </c>
      <c r="F81" s="191">
        <v>1</v>
      </c>
      <c r="G81" s="185">
        <v>900</v>
      </c>
      <c r="H81" s="185">
        <v>1200</v>
      </c>
      <c r="I81" s="185">
        <f t="shared" si="10"/>
        <v>14400</v>
      </c>
      <c r="J81" s="226" t="s">
        <v>163</v>
      </c>
      <c r="K81" s="185"/>
    </row>
    <row r="82" spans="2:11" ht="15" x14ac:dyDescent="0.2">
      <c r="B82" s="245" t="s">
        <v>169</v>
      </c>
      <c r="C82" s="211">
        <v>6</v>
      </c>
      <c r="D82" s="199"/>
      <c r="E82" s="197" t="s">
        <v>9</v>
      </c>
      <c r="F82" s="191">
        <v>1</v>
      </c>
      <c r="G82" s="185">
        <v>900</v>
      </c>
      <c r="H82" s="185">
        <v>1200</v>
      </c>
      <c r="I82" s="185">
        <f t="shared" si="10"/>
        <v>14400</v>
      </c>
      <c r="J82" s="226" t="s">
        <v>163</v>
      </c>
      <c r="K82" s="185"/>
    </row>
    <row r="83" spans="2:11" ht="15" x14ac:dyDescent="0.2">
      <c r="B83" s="245" t="s">
        <v>169</v>
      </c>
      <c r="C83" s="211">
        <v>6</v>
      </c>
      <c r="D83" s="199"/>
      <c r="E83" s="197" t="s">
        <v>9</v>
      </c>
      <c r="F83" s="191">
        <v>1</v>
      </c>
      <c r="G83" s="185">
        <v>900</v>
      </c>
      <c r="H83" s="185">
        <v>1200</v>
      </c>
      <c r="I83" s="185">
        <f t="shared" si="10"/>
        <v>14400</v>
      </c>
      <c r="J83" s="226" t="s">
        <v>163</v>
      </c>
      <c r="K83" s="185"/>
    </row>
    <row r="84" spans="2:11" ht="15" x14ac:dyDescent="0.2">
      <c r="B84" s="245" t="s">
        <v>169</v>
      </c>
      <c r="C84" s="211">
        <v>6</v>
      </c>
      <c r="D84" s="199"/>
      <c r="E84" s="197" t="s">
        <v>9</v>
      </c>
      <c r="F84" s="191">
        <v>1</v>
      </c>
      <c r="G84" s="185">
        <v>900</v>
      </c>
      <c r="H84" s="185">
        <v>1200</v>
      </c>
      <c r="I84" s="185">
        <f t="shared" si="10"/>
        <v>14400</v>
      </c>
      <c r="J84" s="226" t="s">
        <v>163</v>
      </c>
      <c r="K84" s="185"/>
    </row>
    <row r="85" spans="2:11" ht="15" x14ac:dyDescent="0.2">
      <c r="B85" s="245" t="s">
        <v>169</v>
      </c>
      <c r="C85" s="211">
        <v>6</v>
      </c>
      <c r="D85" s="199"/>
      <c r="E85" s="197" t="s">
        <v>9</v>
      </c>
      <c r="F85" s="191">
        <v>1</v>
      </c>
      <c r="G85" s="185">
        <v>900</v>
      </c>
      <c r="H85" s="185">
        <v>1200</v>
      </c>
      <c r="I85" s="185">
        <f t="shared" si="10"/>
        <v>14400</v>
      </c>
      <c r="J85" s="226" t="s">
        <v>163</v>
      </c>
      <c r="K85" s="185"/>
    </row>
    <row r="86" spans="2:11" ht="15" x14ac:dyDescent="0.2">
      <c r="B86" s="245" t="s">
        <v>169</v>
      </c>
      <c r="C86" s="211">
        <v>6</v>
      </c>
      <c r="D86" s="199"/>
      <c r="E86" s="197" t="s">
        <v>9</v>
      </c>
      <c r="F86" s="191">
        <v>1</v>
      </c>
      <c r="G86" s="185">
        <v>900</v>
      </c>
      <c r="H86" s="185">
        <v>1600</v>
      </c>
      <c r="I86" s="185">
        <f t="shared" si="10"/>
        <v>19200</v>
      </c>
      <c r="J86" s="226" t="s">
        <v>163</v>
      </c>
      <c r="K86" s="185"/>
    </row>
    <row r="87" spans="2:11" ht="15" x14ac:dyDescent="0.2">
      <c r="B87" s="245" t="s">
        <v>177</v>
      </c>
      <c r="C87" s="211">
        <v>7</v>
      </c>
      <c r="D87" s="181"/>
      <c r="E87" s="197" t="s">
        <v>10</v>
      </c>
      <c r="F87" s="185">
        <v>1</v>
      </c>
      <c r="G87" s="185">
        <v>800</v>
      </c>
      <c r="H87" s="185">
        <v>1000</v>
      </c>
      <c r="I87" s="185">
        <f t="shared" si="10"/>
        <v>12000</v>
      </c>
      <c r="J87" s="226" t="s">
        <v>163</v>
      </c>
      <c r="K87" s="185"/>
    </row>
    <row r="88" spans="2:11" ht="15" x14ac:dyDescent="0.2">
      <c r="B88" s="245" t="s">
        <v>177</v>
      </c>
      <c r="C88" s="211">
        <v>7</v>
      </c>
      <c r="D88" s="181"/>
      <c r="E88" s="197" t="s">
        <v>10</v>
      </c>
      <c r="F88" s="185">
        <v>1</v>
      </c>
      <c r="G88" s="185">
        <v>800</v>
      </c>
      <c r="H88" s="185">
        <v>1000</v>
      </c>
      <c r="I88" s="185">
        <f t="shared" si="10"/>
        <v>12000</v>
      </c>
      <c r="J88" s="226" t="s">
        <v>163</v>
      </c>
      <c r="K88" s="185"/>
    </row>
    <row r="89" spans="2:11" ht="15" x14ac:dyDescent="0.2">
      <c r="B89" s="233"/>
      <c r="C89" s="180"/>
      <c r="D89" s="203">
        <v>2</v>
      </c>
      <c r="E89" s="204" t="s">
        <v>34</v>
      </c>
      <c r="F89" s="204">
        <f>SUM(F90:F98)</f>
        <v>9</v>
      </c>
      <c r="G89" s="204">
        <f t="shared" ref="G89:I89" si="12">SUM(G90:G98)</f>
        <v>9100</v>
      </c>
      <c r="H89" s="204">
        <f t="shared" si="12"/>
        <v>12300</v>
      </c>
      <c r="I89" s="204">
        <f t="shared" si="12"/>
        <v>147600</v>
      </c>
      <c r="J89" s="228"/>
      <c r="K89" s="204"/>
    </row>
    <row r="90" spans="2:11" ht="15" x14ac:dyDescent="0.2">
      <c r="B90" s="245" t="s">
        <v>168</v>
      </c>
      <c r="C90" s="211">
        <v>3</v>
      </c>
      <c r="D90" s="199"/>
      <c r="E90" s="197" t="s">
        <v>7</v>
      </c>
      <c r="F90" s="191">
        <v>1</v>
      </c>
      <c r="G90" s="185">
        <v>1600</v>
      </c>
      <c r="H90" s="185">
        <v>2500</v>
      </c>
      <c r="I90" s="185">
        <f t="shared" si="10"/>
        <v>30000</v>
      </c>
      <c r="J90" s="226" t="s">
        <v>163</v>
      </c>
      <c r="K90" s="185"/>
    </row>
    <row r="91" spans="2:11" ht="15" x14ac:dyDescent="0.2">
      <c r="B91" s="245" t="s">
        <v>171</v>
      </c>
      <c r="C91" s="211">
        <v>5</v>
      </c>
      <c r="D91" s="199"/>
      <c r="E91" s="197" t="s">
        <v>8</v>
      </c>
      <c r="F91" s="191">
        <v>1</v>
      </c>
      <c r="G91" s="185">
        <v>1000</v>
      </c>
      <c r="H91" s="185">
        <v>1300</v>
      </c>
      <c r="I91" s="185">
        <f t="shared" si="10"/>
        <v>15600</v>
      </c>
      <c r="J91" s="226" t="s">
        <v>163</v>
      </c>
      <c r="K91" s="185"/>
    </row>
    <row r="92" spans="2:11" ht="15" x14ac:dyDescent="0.2">
      <c r="B92" s="245" t="s">
        <v>171</v>
      </c>
      <c r="C92" s="211">
        <v>5</v>
      </c>
      <c r="D92" s="199"/>
      <c r="E92" s="197" t="s">
        <v>8</v>
      </c>
      <c r="F92" s="191">
        <v>1</v>
      </c>
      <c r="G92" s="185">
        <v>1000</v>
      </c>
      <c r="H92" s="185">
        <v>1300</v>
      </c>
      <c r="I92" s="185">
        <f t="shared" si="10"/>
        <v>15600</v>
      </c>
      <c r="J92" s="226" t="s">
        <v>163</v>
      </c>
      <c r="K92" s="185"/>
    </row>
    <row r="93" spans="2:11" ht="15" x14ac:dyDescent="0.2">
      <c r="B93" s="245" t="s">
        <v>171</v>
      </c>
      <c r="C93" s="211">
        <v>5</v>
      </c>
      <c r="D93" s="199"/>
      <c r="E93" s="197" t="s">
        <v>8</v>
      </c>
      <c r="F93" s="191">
        <v>1</v>
      </c>
      <c r="G93" s="185">
        <v>1000</v>
      </c>
      <c r="H93" s="185">
        <v>1300</v>
      </c>
      <c r="I93" s="185">
        <f t="shared" si="10"/>
        <v>15600</v>
      </c>
      <c r="J93" s="226" t="s">
        <v>163</v>
      </c>
      <c r="K93" s="185"/>
    </row>
    <row r="94" spans="2:11" ht="15" x14ac:dyDescent="0.2">
      <c r="B94" s="245" t="s">
        <v>171</v>
      </c>
      <c r="C94" s="211">
        <v>5</v>
      </c>
      <c r="D94" s="199"/>
      <c r="E94" s="197" t="s">
        <v>8</v>
      </c>
      <c r="F94" s="191">
        <v>1</v>
      </c>
      <c r="G94" s="185">
        <v>1000</v>
      </c>
      <c r="H94" s="185">
        <v>1300</v>
      </c>
      <c r="I94" s="185">
        <f t="shared" si="10"/>
        <v>15600</v>
      </c>
      <c r="J94" s="226" t="s">
        <v>163</v>
      </c>
      <c r="K94" s="185"/>
    </row>
    <row r="95" spans="2:11" ht="15" x14ac:dyDescent="0.2">
      <c r="B95" s="245" t="s">
        <v>169</v>
      </c>
      <c r="C95" s="211">
        <v>6</v>
      </c>
      <c r="D95" s="199"/>
      <c r="E95" s="197" t="s">
        <v>9</v>
      </c>
      <c r="F95" s="191">
        <v>1</v>
      </c>
      <c r="G95" s="185">
        <v>900</v>
      </c>
      <c r="H95" s="185">
        <v>1200</v>
      </c>
      <c r="I95" s="185">
        <f t="shared" si="10"/>
        <v>14400</v>
      </c>
      <c r="J95" s="226" t="s">
        <v>163</v>
      </c>
      <c r="K95" s="185"/>
    </row>
    <row r="96" spans="2:11" ht="15" x14ac:dyDescent="0.2">
      <c r="B96" s="245" t="s">
        <v>169</v>
      </c>
      <c r="C96" s="211">
        <v>6</v>
      </c>
      <c r="D96" s="199"/>
      <c r="E96" s="197" t="s">
        <v>9</v>
      </c>
      <c r="F96" s="191">
        <v>1</v>
      </c>
      <c r="G96" s="185">
        <v>900</v>
      </c>
      <c r="H96" s="185">
        <v>1200</v>
      </c>
      <c r="I96" s="185">
        <f t="shared" si="10"/>
        <v>14400</v>
      </c>
      <c r="J96" s="226" t="s">
        <v>163</v>
      </c>
      <c r="K96" s="185"/>
    </row>
    <row r="97" spans="2:11" ht="15" x14ac:dyDescent="0.2">
      <c r="B97" s="245" t="s">
        <v>169</v>
      </c>
      <c r="C97" s="211">
        <v>6</v>
      </c>
      <c r="D97" s="199"/>
      <c r="E97" s="197" t="s">
        <v>9</v>
      </c>
      <c r="F97" s="191">
        <v>1</v>
      </c>
      <c r="G97" s="185">
        <v>900</v>
      </c>
      <c r="H97" s="185">
        <v>1200</v>
      </c>
      <c r="I97" s="185">
        <f t="shared" si="10"/>
        <v>14400</v>
      </c>
      <c r="J97" s="226" t="s">
        <v>163</v>
      </c>
      <c r="K97" s="185"/>
    </row>
    <row r="98" spans="2:11" ht="15" x14ac:dyDescent="0.2">
      <c r="B98" s="245" t="s">
        <v>177</v>
      </c>
      <c r="C98" s="211">
        <v>7</v>
      </c>
      <c r="D98" s="199"/>
      <c r="E98" s="197" t="s">
        <v>10</v>
      </c>
      <c r="F98" s="191">
        <v>1</v>
      </c>
      <c r="G98" s="185">
        <v>800</v>
      </c>
      <c r="H98" s="185">
        <v>1000</v>
      </c>
      <c r="I98" s="185">
        <f t="shared" si="10"/>
        <v>12000</v>
      </c>
      <c r="J98" s="226" t="s">
        <v>163</v>
      </c>
      <c r="K98" s="185"/>
    </row>
    <row r="99" spans="2:11" ht="25.5" x14ac:dyDescent="0.2">
      <c r="B99" s="233"/>
      <c r="C99" s="180"/>
      <c r="D99" s="203">
        <v>3</v>
      </c>
      <c r="E99" s="204" t="s">
        <v>37</v>
      </c>
      <c r="F99" s="204">
        <f>SUM(F100:F105)</f>
        <v>6</v>
      </c>
      <c r="G99" s="204">
        <f t="shared" ref="G99:I99" si="13">SUM(G100:G105)</f>
        <v>6500</v>
      </c>
      <c r="H99" s="204">
        <f t="shared" si="13"/>
        <v>8900</v>
      </c>
      <c r="I99" s="204">
        <f t="shared" si="13"/>
        <v>106800</v>
      </c>
      <c r="J99" s="228"/>
      <c r="K99" s="204"/>
    </row>
    <row r="100" spans="2:11" ht="15" x14ac:dyDescent="0.2">
      <c r="B100" s="245" t="s">
        <v>168</v>
      </c>
      <c r="C100" s="211">
        <v>3</v>
      </c>
      <c r="D100" s="199"/>
      <c r="E100" s="197" t="s">
        <v>7</v>
      </c>
      <c r="F100" s="191">
        <v>1</v>
      </c>
      <c r="G100" s="185">
        <v>1600</v>
      </c>
      <c r="H100" s="185">
        <v>2500</v>
      </c>
      <c r="I100" s="185">
        <f t="shared" si="10"/>
        <v>30000</v>
      </c>
      <c r="J100" s="226" t="s">
        <v>163</v>
      </c>
      <c r="K100" s="185"/>
    </row>
    <row r="101" spans="2:11" ht="15" x14ac:dyDescent="0.2">
      <c r="B101" s="245" t="s">
        <v>172</v>
      </c>
      <c r="C101" s="211">
        <v>5</v>
      </c>
      <c r="D101" s="199"/>
      <c r="E101" s="197" t="s">
        <v>8</v>
      </c>
      <c r="F101" s="191">
        <v>1</v>
      </c>
      <c r="G101" s="185">
        <v>1000</v>
      </c>
      <c r="H101" s="185">
        <v>1300</v>
      </c>
      <c r="I101" s="185">
        <f t="shared" si="10"/>
        <v>15600</v>
      </c>
      <c r="J101" s="226" t="s">
        <v>163</v>
      </c>
      <c r="K101" s="185"/>
    </row>
    <row r="102" spans="2:11" ht="15" x14ac:dyDescent="0.2">
      <c r="B102" s="245" t="s">
        <v>171</v>
      </c>
      <c r="C102" s="211">
        <v>5</v>
      </c>
      <c r="D102" s="199"/>
      <c r="E102" s="197" t="s">
        <v>8</v>
      </c>
      <c r="F102" s="191">
        <v>1</v>
      </c>
      <c r="G102" s="185">
        <v>1000</v>
      </c>
      <c r="H102" s="185">
        <v>1300</v>
      </c>
      <c r="I102" s="185">
        <f t="shared" si="10"/>
        <v>15600</v>
      </c>
      <c r="J102" s="226" t="s">
        <v>163</v>
      </c>
      <c r="K102" s="185"/>
    </row>
    <row r="103" spans="2:11" ht="15" x14ac:dyDescent="0.2">
      <c r="B103" s="245" t="s">
        <v>171</v>
      </c>
      <c r="C103" s="211">
        <v>5</v>
      </c>
      <c r="D103" s="199"/>
      <c r="E103" s="197" t="s">
        <v>8</v>
      </c>
      <c r="F103" s="191">
        <v>1</v>
      </c>
      <c r="G103" s="185">
        <v>1000</v>
      </c>
      <c r="H103" s="185">
        <v>1300</v>
      </c>
      <c r="I103" s="185">
        <f t="shared" si="10"/>
        <v>15600</v>
      </c>
      <c r="J103" s="226" t="s">
        <v>163</v>
      </c>
      <c r="K103" s="185"/>
    </row>
    <row r="104" spans="2:11" ht="15" x14ac:dyDescent="0.2">
      <c r="B104" s="245" t="s">
        <v>171</v>
      </c>
      <c r="C104" s="211">
        <v>5</v>
      </c>
      <c r="D104" s="199"/>
      <c r="E104" s="197" t="s">
        <v>8</v>
      </c>
      <c r="F104" s="191">
        <v>1</v>
      </c>
      <c r="G104" s="185">
        <v>1000</v>
      </c>
      <c r="H104" s="185">
        <v>1300</v>
      </c>
      <c r="I104" s="185">
        <f t="shared" si="10"/>
        <v>15600</v>
      </c>
      <c r="J104" s="226" t="s">
        <v>163</v>
      </c>
      <c r="K104" s="185"/>
    </row>
    <row r="105" spans="2:11" ht="15" x14ac:dyDescent="0.2">
      <c r="B105" s="245" t="s">
        <v>169</v>
      </c>
      <c r="C105" s="211">
        <v>6</v>
      </c>
      <c r="D105" s="199"/>
      <c r="E105" s="197" t="s">
        <v>9</v>
      </c>
      <c r="F105" s="191">
        <v>1</v>
      </c>
      <c r="G105" s="185">
        <v>900</v>
      </c>
      <c r="H105" s="185">
        <v>1200</v>
      </c>
      <c r="I105" s="185">
        <f t="shared" si="10"/>
        <v>14400</v>
      </c>
      <c r="J105" s="226" t="s">
        <v>163</v>
      </c>
      <c r="K105" s="185"/>
    </row>
    <row r="106" spans="2:11" x14ac:dyDescent="0.2">
      <c r="B106" s="236"/>
      <c r="C106" s="195"/>
      <c r="D106" s="205" t="s">
        <v>39</v>
      </c>
      <c r="E106" s="195" t="s">
        <v>64</v>
      </c>
      <c r="F106" s="195">
        <f>F107+F108+F114</f>
        <v>13</v>
      </c>
      <c r="G106" s="195">
        <f t="shared" ref="G106:I106" si="14">G107+G108+G114</f>
        <v>14950</v>
      </c>
      <c r="H106" s="195">
        <f t="shared" si="14"/>
        <v>25600</v>
      </c>
      <c r="I106" s="195">
        <f t="shared" si="14"/>
        <v>307200</v>
      </c>
      <c r="J106" s="227"/>
      <c r="K106" s="195"/>
    </row>
    <row r="107" spans="2:11" x14ac:dyDescent="0.2">
      <c r="B107" s="247" t="s">
        <v>170</v>
      </c>
      <c r="C107" s="213">
        <v>1</v>
      </c>
      <c r="D107" s="196"/>
      <c r="E107" s="197" t="s">
        <v>4</v>
      </c>
      <c r="F107" s="185">
        <v>1</v>
      </c>
      <c r="G107" s="185">
        <v>2150</v>
      </c>
      <c r="H107" s="185">
        <v>4400</v>
      </c>
      <c r="I107" s="185">
        <f t="shared" si="10"/>
        <v>52800</v>
      </c>
      <c r="J107" s="226" t="s">
        <v>163</v>
      </c>
      <c r="K107" s="185"/>
    </row>
    <row r="108" spans="2:11" x14ac:dyDescent="0.2">
      <c r="B108" s="253"/>
      <c r="C108" s="214"/>
      <c r="D108" s="206">
        <v>1</v>
      </c>
      <c r="E108" s="195" t="s">
        <v>35</v>
      </c>
      <c r="F108" s="195">
        <f>SUM(F109:F113)</f>
        <v>5</v>
      </c>
      <c r="G108" s="195">
        <f>SUM(G109:G113)</f>
        <v>5600</v>
      </c>
      <c r="H108" s="195">
        <f>SUM(H109:H113)</f>
        <v>10000</v>
      </c>
      <c r="I108" s="195">
        <f t="shared" si="10"/>
        <v>120000</v>
      </c>
      <c r="J108" s="229"/>
      <c r="K108" s="195"/>
    </row>
    <row r="109" spans="2:11" x14ac:dyDescent="0.2">
      <c r="B109" s="247" t="s">
        <v>168</v>
      </c>
      <c r="C109" s="213">
        <v>3</v>
      </c>
      <c r="D109" s="196"/>
      <c r="E109" s="197" t="s">
        <v>7</v>
      </c>
      <c r="F109" s="185">
        <v>1</v>
      </c>
      <c r="G109" s="185">
        <v>1600</v>
      </c>
      <c r="H109" s="185">
        <v>2800</v>
      </c>
      <c r="I109" s="185">
        <f t="shared" ref="I109:I163" si="15">H109*12</f>
        <v>33600</v>
      </c>
      <c r="J109" s="226" t="s">
        <v>163</v>
      </c>
      <c r="K109" s="185"/>
    </row>
    <row r="110" spans="2:11" x14ac:dyDescent="0.2">
      <c r="B110" s="247" t="s">
        <v>171</v>
      </c>
      <c r="C110" s="213">
        <v>5</v>
      </c>
      <c r="D110" s="196"/>
      <c r="E110" s="197" t="s">
        <v>8</v>
      </c>
      <c r="F110" s="185">
        <v>1</v>
      </c>
      <c r="G110" s="185">
        <v>1000</v>
      </c>
      <c r="H110" s="185">
        <v>2000</v>
      </c>
      <c r="I110" s="185">
        <f t="shared" si="15"/>
        <v>24000</v>
      </c>
      <c r="J110" s="226" t="s">
        <v>163</v>
      </c>
      <c r="K110" s="185"/>
    </row>
    <row r="111" spans="2:11" x14ac:dyDescent="0.2">
      <c r="B111" s="247" t="s">
        <v>171</v>
      </c>
      <c r="C111" s="213">
        <v>5</v>
      </c>
      <c r="D111" s="196"/>
      <c r="E111" s="197" t="s">
        <v>8</v>
      </c>
      <c r="F111" s="185">
        <v>1</v>
      </c>
      <c r="G111" s="185">
        <v>1000</v>
      </c>
      <c r="H111" s="185">
        <v>2000</v>
      </c>
      <c r="I111" s="185">
        <f t="shared" si="15"/>
        <v>24000</v>
      </c>
      <c r="J111" s="226" t="s">
        <v>163</v>
      </c>
      <c r="K111" s="185"/>
    </row>
    <row r="112" spans="2:11" x14ac:dyDescent="0.2">
      <c r="B112" s="247" t="s">
        <v>171</v>
      </c>
      <c r="C112" s="213">
        <v>5</v>
      </c>
      <c r="D112" s="196"/>
      <c r="E112" s="197" t="s">
        <v>8</v>
      </c>
      <c r="F112" s="185">
        <v>1</v>
      </c>
      <c r="G112" s="185">
        <v>1000</v>
      </c>
      <c r="H112" s="185">
        <v>1600</v>
      </c>
      <c r="I112" s="185">
        <f t="shared" si="15"/>
        <v>19200</v>
      </c>
      <c r="J112" s="226" t="s">
        <v>163</v>
      </c>
      <c r="K112" s="185"/>
    </row>
    <row r="113" spans="2:11" x14ac:dyDescent="0.2">
      <c r="B113" s="247" t="s">
        <v>171</v>
      </c>
      <c r="C113" s="213">
        <v>5</v>
      </c>
      <c r="D113" s="196"/>
      <c r="E113" s="197" t="s">
        <v>8</v>
      </c>
      <c r="F113" s="185">
        <v>1</v>
      </c>
      <c r="G113" s="185">
        <v>1000</v>
      </c>
      <c r="H113" s="185">
        <v>1600</v>
      </c>
      <c r="I113" s="185">
        <f t="shared" si="15"/>
        <v>19200</v>
      </c>
      <c r="J113" s="226" t="s">
        <v>163</v>
      </c>
      <c r="K113" s="185"/>
    </row>
    <row r="114" spans="2:11" ht="25.5" x14ac:dyDescent="0.2">
      <c r="B114" s="253"/>
      <c r="C114" s="214"/>
      <c r="D114" s="198">
        <v>2</v>
      </c>
      <c r="E114" s="207" t="s">
        <v>36</v>
      </c>
      <c r="F114" s="195">
        <f>SUM(F115:F121)</f>
        <v>7</v>
      </c>
      <c r="G114" s="195">
        <f t="shared" ref="G114:I114" si="16">SUM(G115:G121)</f>
        <v>7200</v>
      </c>
      <c r="H114" s="195">
        <f t="shared" si="16"/>
        <v>11200</v>
      </c>
      <c r="I114" s="195">
        <f t="shared" si="16"/>
        <v>134400</v>
      </c>
      <c r="J114" s="226"/>
      <c r="K114" s="195"/>
    </row>
    <row r="115" spans="2:11" x14ac:dyDescent="0.2">
      <c r="B115" s="247" t="s">
        <v>168</v>
      </c>
      <c r="C115" s="213">
        <v>3</v>
      </c>
      <c r="D115" s="196"/>
      <c r="E115" s="197" t="s">
        <v>7</v>
      </c>
      <c r="F115" s="185">
        <v>1</v>
      </c>
      <c r="G115" s="185">
        <v>1600</v>
      </c>
      <c r="H115" s="185">
        <v>2800</v>
      </c>
      <c r="I115" s="185">
        <f t="shared" si="15"/>
        <v>33600</v>
      </c>
      <c r="J115" s="226" t="s">
        <v>163</v>
      </c>
      <c r="K115" s="185"/>
    </row>
    <row r="116" spans="2:11" x14ac:dyDescent="0.2">
      <c r="B116" s="247" t="s">
        <v>171</v>
      </c>
      <c r="C116" s="213">
        <v>5</v>
      </c>
      <c r="D116" s="196"/>
      <c r="E116" s="197" t="s">
        <v>8</v>
      </c>
      <c r="F116" s="185">
        <v>1</v>
      </c>
      <c r="G116" s="185">
        <v>1000</v>
      </c>
      <c r="H116" s="185">
        <v>1600</v>
      </c>
      <c r="I116" s="185">
        <f t="shared" si="15"/>
        <v>19200</v>
      </c>
      <c r="J116" s="226" t="s">
        <v>163</v>
      </c>
      <c r="K116" s="185"/>
    </row>
    <row r="117" spans="2:11" x14ac:dyDescent="0.2">
      <c r="B117" s="247" t="s">
        <v>171</v>
      </c>
      <c r="C117" s="213">
        <v>5</v>
      </c>
      <c r="D117" s="196"/>
      <c r="E117" s="197" t="s">
        <v>8</v>
      </c>
      <c r="F117" s="202">
        <v>1</v>
      </c>
      <c r="G117" s="208">
        <v>1000</v>
      </c>
      <c r="H117" s="208">
        <v>1600</v>
      </c>
      <c r="I117" s="185">
        <f t="shared" si="15"/>
        <v>19200</v>
      </c>
      <c r="J117" s="226" t="s">
        <v>163</v>
      </c>
      <c r="K117" s="208"/>
    </row>
    <row r="118" spans="2:11" x14ac:dyDescent="0.2">
      <c r="B118" s="247" t="s">
        <v>171</v>
      </c>
      <c r="C118" s="213">
        <v>5</v>
      </c>
      <c r="D118" s="196"/>
      <c r="E118" s="197" t="s">
        <v>8</v>
      </c>
      <c r="F118" s="185">
        <v>1</v>
      </c>
      <c r="G118" s="185">
        <v>1000</v>
      </c>
      <c r="H118" s="185">
        <v>1800</v>
      </c>
      <c r="I118" s="185">
        <f t="shared" si="15"/>
        <v>21600</v>
      </c>
      <c r="J118" s="226" t="s">
        <v>163</v>
      </c>
      <c r="K118" s="185"/>
    </row>
    <row r="119" spans="2:11" x14ac:dyDescent="0.2">
      <c r="B119" s="247" t="s">
        <v>169</v>
      </c>
      <c r="C119" s="213">
        <v>6</v>
      </c>
      <c r="D119" s="196"/>
      <c r="E119" s="197" t="s">
        <v>9</v>
      </c>
      <c r="F119" s="185">
        <v>1</v>
      </c>
      <c r="G119" s="185">
        <v>900</v>
      </c>
      <c r="H119" s="185">
        <v>1400</v>
      </c>
      <c r="I119" s="185">
        <f t="shared" si="15"/>
        <v>16800</v>
      </c>
      <c r="J119" s="226" t="s">
        <v>163</v>
      </c>
      <c r="K119" s="185"/>
    </row>
    <row r="120" spans="2:11" x14ac:dyDescent="0.2">
      <c r="B120" s="247" t="s">
        <v>169</v>
      </c>
      <c r="C120" s="213">
        <v>6</v>
      </c>
      <c r="D120" s="196"/>
      <c r="E120" s="186" t="s">
        <v>9</v>
      </c>
      <c r="F120" s="202">
        <v>1</v>
      </c>
      <c r="G120" s="202">
        <v>900</v>
      </c>
      <c r="H120" s="202">
        <v>1000</v>
      </c>
      <c r="I120" s="185">
        <f t="shared" si="15"/>
        <v>12000</v>
      </c>
      <c r="J120" s="226" t="s">
        <v>163</v>
      </c>
      <c r="K120" s="202"/>
    </row>
    <row r="121" spans="2:11" x14ac:dyDescent="0.2">
      <c r="B121" s="247" t="s">
        <v>177</v>
      </c>
      <c r="C121" s="213">
        <v>7</v>
      </c>
      <c r="D121" s="196"/>
      <c r="E121" s="186" t="s">
        <v>10</v>
      </c>
      <c r="F121" s="202">
        <v>1</v>
      </c>
      <c r="G121" s="202">
        <v>800</v>
      </c>
      <c r="H121" s="202">
        <v>1000</v>
      </c>
      <c r="I121" s="185">
        <f t="shared" si="15"/>
        <v>12000</v>
      </c>
      <c r="J121" s="226" t="s">
        <v>163</v>
      </c>
      <c r="K121" s="202"/>
    </row>
    <row r="122" spans="2:11" ht="19.5" customHeight="1" x14ac:dyDescent="0.2">
      <c r="B122" s="254"/>
      <c r="C122" s="190"/>
      <c r="D122" s="194" t="s">
        <v>43</v>
      </c>
      <c r="E122" s="190" t="s">
        <v>40</v>
      </c>
      <c r="F122" s="190">
        <f>F123+F124+F127</f>
        <v>7</v>
      </c>
      <c r="G122" s="190">
        <f t="shared" ref="G122:I122" si="17">G123+G124+G127</f>
        <v>9150</v>
      </c>
      <c r="H122" s="190">
        <f t="shared" si="17"/>
        <v>15400</v>
      </c>
      <c r="I122" s="190">
        <f t="shared" si="17"/>
        <v>184800</v>
      </c>
      <c r="J122" s="227"/>
      <c r="K122" s="190"/>
    </row>
    <row r="123" spans="2:11" x14ac:dyDescent="0.2">
      <c r="B123" s="245" t="s">
        <v>170</v>
      </c>
      <c r="C123" s="211">
        <v>1</v>
      </c>
      <c r="D123" s="196"/>
      <c r="E123" s="197" t="s">
        <v>4</v>
      </c>
      <c r="F123" s="185">
        <v>1</v>
      </c>
      <c r="G123" s="185">
        <v>2150</v>
      </c>
      <c r="H123" s="185">
        <v>4400</v>
      </c>
      <c r="I123" s="185">
        <f t="shared" si="15"/>
        <v>52800</v>
      </c>
      <c r="J123" s="226" t="s">
        <v>163</v>
      </c>
      <c r="K123" s="185"/>
    </row>
    <row r="124" spans="2:11" ht="25.5" x14ac:dyDescent="0.2">
      <c r="B124" s="255"/>
      <c r="C124" s="215"/>
      <c r="D124" s="198">
        <v>1</v>
      </c>
      <c r="E124" s="207" t="s">
        <v>41</v>
      </c>
      <c r="F124" s="195">
        <f>SUM(F125:F126)</f>
        <v>2</v>
      </c>
      <c r="G124" s="195">
        <f>SUM(G125:G126)</f>
        <v>2500</v>
      </c>
      <c r="H124" s="195">
        <f>SUM(H125:H126)</f>
        <v>3900</v>
      </c>
      <c r="I124" s="195">
        <f t="shared" si="15"/>
        <v>46800</v>
      </c>
      <c r="J124" s="226"/>
      <c r="K124" s="195"/>
    </row>
    <row r="125" spans="2:11" x14ac:dyDescent="0.2">
      <c r="B125" s="245" t="s">
        <v>168</v>
      </c>
      <c r="C125" s="211">
        <v>3</v>
      </c>
      <c r="D125" s="196"/>
      <c r="E125" s="197" t="s">
        <v>7</v>
      </c>
      <c r="F125" s="185">
        <v>1</v>
      </c>
      <c r="G125" s="185">
        <v>1600</v>
      </c>
      <c r="H125" s="185">
        <v>2500</v>
      </c>
      <c r="I125" s="185">
        <f t="shared" si="15"/>
        <v>30000</v>
      </c>
      <c r="J125" s="226" t="s">
        <v>163</v>
      </c>
      <c r="K125" s="185"/>
    </row>
    <row r="126" spans="2:11" x14ac:dyDescent="0.2">
      <c r="B126" s="245" t="s">
        <v>169</v>
      </c>
      <c r="C126" s="211">
        <v>6</v>
      </c>
      <c r="D126" s="196"/>
      <c r="E126" s="197" t="s">
        <v>9</v>
      </c>
      <c r="F126" s="185">
        <v>1</v>
      </c>
      <c r="G126" s="185">
        <v>900</v>
      </c>
      <c r="H126" s="185">
        <v>1400</v>
      </c>
      <c r="I126" s="185">
        <f t="shared" si="15"/>
        <v>16800</v>
      </c>
      <c r="J126" s="226" t="s">
        <v>163</v>
      </c>
      <c r="K126" s="185"/>
    </row>
    <row r="127" spans="2:11" ht="25.5" x14ac:dyDescent="0.2">
      <c r="B127" s="255"/>
      <c r="C127" s="215"/>
      <c r="D127" s="198">
        <v>2</v>
      </c>
      <c r="E127" s="207" t="s">
        <v>42</v>
      </c>
      <c r="F127" s="195">
        <f>SUM(F128:F131)</f>
        <v>4</v>
      </c>
      <c r="G127" s="195">
        <f t="shared" ref="G127:I127" si="18">SUM(G128:G131)</f>
        <v>4500</v>
      </c>
      <c r="H127" s="195">
        <f t="shared" si="18"/>
        <v>7100</v>
      </c>
      <c r="I127" s="195">
        <f t="shared" si="18"/>
        <v>85200</v>
      </c>
      <c r="J127" s="226"/>
      <c r="K127" s="195"/>
    </row>
    <row r="128" spans="2:11" x14ac:dyDescent="0.2">
      <c r="B128" s="245" t="s">
        <v>168</v>
      </c>
      <c r="C128" s="211">
        <v>3</v>
      </c>
      <c r="D128" s="196"/>
      <c r="E128" s="197" t="s">
        <v>7</v>
      </c>
      <c r="F128" s="185">
        <v>1</v>
      </c>
      <c r="G128" s="185">
        <v>1600</v>
      </c>
      <c r="H128" s="185">
        <v>2500</v>
      </c>
      <c r="I128" s="185">
        <f t="shared" si="15"/>
        <v>30000</v>
      </c>
      <c r="J128" s="226" t="s">
        <v>163</v>
      </c>
      <c r="K128" s="185"/>
    </row>
    <row r="129" spans="2:11" x14ac:dyDescent="0.2">
      <c r="B129" s="245" t="s">
        <v>171</v>
      </c>
      <c r="C129" s="211">
        <v>5</v>
      </c>
      <c r="D129" s="196"/>
      <c r="E129" s="197" t="s">
        <v>8</v>
      </c>
      <c r="F129" s="185">
        <v>1</v>
      </c>
      <c r="G129" s="185">
        <v>1000</v>
      </c>
      <c r="H129" s="185">
        <v>1600</v>
      </c>
      <c r="I129" s="185">
        <f t="shared" si="15"/>
        <v>19200</v>
      </c>
      <c r="J129" s="226" t="s">
        <v>163</v>
      </c>
      <c r="K129" s="185"/>
    </row>
    <row r="130" spans="2:11" x14ac:dyDescent="0.2">
      <c r="B130" s="245" t="s">
        <v>171</v>
      </c>
      <c r="C130" s="211">
        <v>5</v>
      </c>
      <c r="D130" s="196"/>
      <c r="E130" s="197" t="s">
        <v>8</v>
      </c>
      <c r="F130" s="185">
        <v>1</v>
      </c>
      <c r="G130" s="185">
        <v>1000</v>
      </c>
      <c r="H130" s="185">
        <v>1600</v>
      </c>
      <c r="I130" s="185">
        <f t="shared" si="15"/>
        <v>19200</v>
      </c>
      <c r="J130" s="226" t="s">
        <v>163</v>
      </c>
      <c r="K130" s="185"/>
    </row>
    <row r="131" spans="2:11" x14ac:dyDescent="0.2">
      <c r="B131" s="245" t="s">
        <v>169</v>
      </c>
      <c r="C131" s="211">
        <v>6</v>
      </c>
      <c r="D131" s="196"/>
      <c r="E131" s="197" t="s">
        <v>9</v>
      </c>
      <c r="F131" s="185">
        <v>1</v>
      </c>
      <c r="G131" s="185">
        <v>900</v>
      </c>
      <c r="H131" s="185">
        <v>1400</v>
      </c>
      <c r="I131" s="185">
        <f t="shared" si="15"/>
        <v>16800</v>
      </c>
      <c r="J131" s="226" t="s">
        <v>163</v>
      </c>
      <c r="K131" s="185"/>
    </row>
    <row r="132" spans="2:11" ht="31.5" customHeight="1" x14ac:dyDescent="0.2">
      <c r="B132" s="236"/>
      <c r="C132" s="195"/>
      <c r="D132" s="201" t="s">
        <v>47</v>
      </c>
      <c r="E132" s="195" t="s">
        <v>44</v>
      </c>
      <c r="F132" s="195">
        <f>F133+F134+F141+F146</f>
        <v>15</v>
      </c>
      <c r="G132" s="195">
        <f t="shared" ref="G132:I132" si="19">G133+G134+G141+G146</f>
        <v>17450</v>
      </c>
      <c r="H132" s="195">
        <f t="shared" si="19"/>
        <v>26800</v>
      </c>
      <c r="I132" s="195">
        <f t="shared" si="19"/>
        <v>321600</v>
      </c>
      <c r="J132" s="227"/>
      <c r="K132" s="195"/>
    </row>
    <row r="133" spans="2:11" ht="29.25" customHeight="1" x14ac:dyDescent="0.2">
      <c r="B133" s="245" t="s">
        <v>170</v>
      </c>
      <c r="C133" s="211">
        <v>1</v>
      </c>
      <c r="D133" s="196"/>
      <c r="E133" s="197" t="s">
        <v>4</v>
      </c>
      <c r="F133" s="185">
        <v>1</v>
      </c>
      <c r="G133" s="185">
        <v>2150</v>
      </c>
      <c r="H133" s="185">
        <v>4400</v>
      </c>
      <c r="I133" s="185">
        <f t="shared" si="15"/>
        <v>52800</v>
      </c>
      <c r="J133" s="226" t="s">
        <v>163</v>
      </c>
      <c r="K133" s="185"/>
    </row>
    <row r="134" spans="2:11" ht="25.5" x14ac:dyDescent="0.2">
      <c r="B134" s="255"/>
      <c r="C134" s="215"/>
      <c r="D134" s="203">
        <v>1</v>
      </c>
      <c r="E134" s="207" t="s">
        <v>45</v>
      </c>
      <c r="F134" s="195">
        <f>SUM(F135:F140)</f>
        <v>6</v>
      </c>
      <c r="G134" s="195">
        <f>SUM(G135:G140)</f>
        <v>6500</v>
      </c>
      <c r="H134" s="195">
        <f>SUM(H135:H140)</f>
        <v>9300</v>
      </c>
      <c r="I134" s="195">
        <f t="shared" si="15"/>
        <v>111600</v>
      </c>
      <c r="J134" s="226"/>
      <c r="K134" s="195"/>
    </row>
    <row r="135" spans="2:11" x14ac:dyDescent="0.2">
      <c r="B135" s="245" t="s">
        <v>168</v>
      </c>
      <c r="C135" s="211">
        <v>3</v>
      </c>
      <c r="D135" s="196"/>
      <c r="E135" s="197" t="s">
        <v>7</v>
      </c>
      <c r="F135" s="185">
        <v>1</v>
      </c>
      <c r="G135" s="185">
        <v>1600</v>
      </c>
      <c r="H135" s="185">
        <v>2800</v>
      </c>
      <c r="I135" s="185">
        <f t="shared" si="15"/>
        <v>33600</v>
      </c>
      <c r="J135" s="226" t="s">
        <v>163</v>
      </c>
      <c r="K135" s="185"/>
    </row>
    <row r="136" spans="2:11" x14ac:dyDescent="0.2">
      <c r="B136" s="245" t="s">
        <v>172</v>
      </c>
      <c r="C136" s="211">
        <v>5</v>
      </c>
      <c r="D136" s="196"/>
      <c r="E136" s="197" t="s">
        <v>8</v>
      </c>
      <c r="F136" s="185">
        <v>1</v>
      </c>
      <c r="G136" s="185">
        <v>1000</v>
      </c>
      <c r="H136" s="185">
        <v>1400</v>
      </c>
      <c r="I136" s="185">
        <f t="shared" si="15"/>
        <v>16800</v>
      </c>
      <c r="J136" s="226" t="s">
        <v>163</v>
      </c>
      <c r="K136" s="185"/>
    </row>
    <row r="137" spans="2:11" x14ac:dyDescent="0.2">
      <c r="B137" s="245" t="s">
        <v>171</v>
      </c>
      <c r="C137" s="211">
        <v>5</v>
      </c>
      <c r="D137" s="196"/>
      <c r="E137" s="197" t="s">
        <v>8</v>
      </c>
      <c r="F137" s="185">
        <v>1</v>
      </c>
      <c r="G137" s="185">
        <v>1000</v>
      </c>
      <c r="H137" s="185">
        <v>1400</v>
      </c>
      <c r="I137" s="185">
        <f t="shared" si="15"/>
        <v>16800</v>
      </c>
      <c r="J137" s="226" t="s">
        <v>163</v>
      </c>
      <c r="K137" s="185"/>
    </row>
    <row r="138" spans="2:11" x14ac:dyDescent="0.2">
      <c r="B138" s="245" t="s">
        <v>169</v>
      </c>
      <c r="C138" s="211">
        <v>5</v>
      </c>
      <c r="D138" s="196"/>
      <c r="E138" s="197" t="s">
        <v>8</v>
      </c>
      <c r="F138" s="185">
        <v>1</v>
      </c>
      <c r="G138" s="185">
        <v>1000</v>
      </c>
      <c r="H138" s="185">
        <v>1300</v>
      </c>
      <c r="I138" s="185">
        <f t="shared" si="15"/>
        <v>15600</v>
      </c>
      <c r="J138" s="226" t="s">
        <v>163</v>
      </c>
      <c r="K138" s="185"/>
    </row>
    <row r="139" spans="2:11" x14ac:dyDescent="0.2">
      <c r="B139" s="245" t="s">
        <v>169</v>
      </c>
      <c r="C139" s="211">
        <v>6</v>
      </c>
      <c r="D139" s="196"/>
      <c r="E139" s="197" t="s">
        <v>9</v>
      </c>
      <c r="F139" s="185">
        <v>1</v>
      </c>
      <c r="G139" s="185">
        <v>1000</v>
      </c>
      <c r="H139" s="185">
        <v>1200</v>
      </c>
      <c r="I139" s="185">
        <f t="shared" si="15"/>
        <v>14400</v>
      </c>
      <c r="J139" s="226" t="s">
        <v>163</v>
      </c>
      <c r="K139" s="185"/>
    </row>
    <row r="140" spans="2:11" x14ac:dyDescent="0.2">
      <c r="B140" s="245" t="s">
        <v>169</v>
      </c>
      <c r="C140" s="211">
        <v>6</v>
      </c>
      <c r="D140" s="196"/>
      <c r="E140" s="197" t="s">
        <v>9</v>
      </c>
      <c r="F140" s="185">
        <v>1</v>
      </c>
      <c r="G140" s="185">
        <v>900</v>
      </c>
      <c r="H140" s="185">
        <v>1200</v>
      </c>
      <c r="I140" s="185">
        <f t="shared" si="15"/>
        <v>14400</v>
      </c>
      <c r="J140" s="226" t="s">
        <v>163</v>
      </c>
      <c r="K140" s="185"/>
    </row>
    <row r="141" spans="2:11" ht="25.5" x14ac:dyDescent="0.2">
      <c r="B141" s="255"/>
      <c r="C141" s="215"/>
      <c r="D141" s="203">
        <v>2</v>
      </c>
      <c r="E141" s="207" t="s">
        <v>46</v>
      </c>
      <c r="F141" s="195">
        <f>SUM(F142:F145)</f>
        <v>4</v>
      </c>
      <c r="G141" s="195">
        <f>SUM(G142:G145)</f>
        <v>4300</v>
      </c>
      <c r="H141" s="195">
        <f>SUM(H142:H145)</f>
        <v>6600</v>
      </c>
      <c r="I141" s="195">
        <f t="shared" si="15"/>
        <v>79200</v>
      </c>
      <c r="J141" s="226"/>
      <c r="K141" s="195"/>
    </row>
    <row r="142" spans="2:11" x14ac:dyDescent="0.2">
      <c r="B142" s="245" t="s">
        <v>168</v>
      </c>
      <c r="C142" s="211">
        <v>3</v>
      </c>
      <c r="D142" s="196"/>
      <c r="E142" s="197" t="s">
        <v>7</v>
      </c>
      <c r="F142" s="185">
        <v>1</v>
      </c>
      <c r="G142" s="185">
        <v>1600</v>
      </c>
      <c r="H142" s="185">
        <v>2800</v>
      </c>
      <c r="I142" s="185">
        <f t="shared" si="15"/>
        <v>33600</v>
      </c>
      <c r="J142" s="226" t="s">
        <v>163</v>
      </c>
      <c r="K142" s="185"/>
    </row>
    <row r="143" spans="2:11" x14ac:dyDescent="0.2">
      <c r="B143" s="245" t="s">
        <v>172</v>
      </c>
      <c r="C143" s="246">
        <v>6</v>
      </c>
      <c r="D143" s="196"/>
      <c r="E143" s="197" t="s">
        <v>9</v>
      </c>
      <c r="F143" s="185">
        <v>1</v>
      </c>
      <c r="G143" s="185">
        <v>900</v>
      </c>
      <c r="H143" s="185">
        <v>1400</v>
      </c>
      <c r="I143" s="185">
        <f t="shared" si="15"/>
        <v>16800</v>
      </c>
      <c r="J143" s="226" t="s">
        <v>163</v>
      </c>
      <c r="K143" s="185"/>
    </row>
    <row r="144" spans="2:11" x14ac:dyDescent="0.2">
      <c r="B144" s="245" t="s">
        <v>169</v>
      </c>
      <c r="C144" s="211">
        <v>6</v>
      </c>
      <c r="D144" s="196"/>
      <c r="E144" s="197" t="s">
        <v>9</v>
      </c>
      <c r="F144" s="185">
        <v>1</v>
      </c>
      <c r="G144" s="185">
        <v>900</v>
      </c>
      <c r="H144" s="185">
        <v>1200</v>
      </c>
      <c r="I144" s="185">
        <f t="shared" si="15"/>
        <v>14400</v>
      </c>
      <c r="J144" s="226" t="s">
        <v>163</v>
      </c>
      <c r="K144" s="185"/>
    </row>
    <row r="145" spans="2:13" x14ac:dyDescent="0.2">
      <c r="B145" s="245" t="s">
        <v>169</v>
      </c>
      <c r="C145" s="211">
        <v>6</v>
      </c>
      <c r="D145" s="196"/>
      <c r="E145" s="197" t="s">
        <v>9</v>
      </c>
      <c r="F145" s="185">
        <v>1</v>
      </c>
      <c r="G145" s="185">
        <v>900</v>
      </c>
      <c r="H145" s="185">
        <v>1200</v>
      </c>
      <c r="I145" s="185">
        <f t="shared" si="15"/>
        <v>14400</v>
      </c>
      <c r="J145" s="226" t="s">
        <v>163</v>
      </c>
      <c r="K145" s="185"/>
    </row>
    <row r="146" spans="2:13" x14ac:dyDescent="0.2">
      <c r="B146" s="255"/>
      <c r="C146" s="215"/>
      <c r="D146" s="203">
        <v>3</v>
      </c>
      <c r="E146" s="207" t="s">
        <v>68</v>
      </c>
      <c r="F146" s="195">
        <f>SUM(F147:F150)</f>
        <v>4</v>
      </c>
      <c r="G146" s="195">
        <f>SUM(G147:G150)</f>
        <v>4500</v>
      </c>
      <c r="H146" s="195">
        <f>SUM(H147:H150)</f>
        <v>6500</v>
      </c>
      <c r="I146" s="195">
        <f t="shared" si="15"/>
        <v>78000</v>
      </c>
      <c r="J146" s="226"/>
      <c r="K146" s="195"/>
    </row>
    <row r="147" spans="2:13" x14ac:dyDescent="0.2">
      <c r="B147" s="245" t="s">
        <v>168</v>
      </c>
      <c r="C147" s="211">
        <v>3</v>
      </c>
      <c r="D147" s="196"/>
      <c r="E147" s="197" t="s">
        <v>7</v>
      </c>
      <c r="F147" s="185">
        <v>1</v>
      </c>
      <c r="G147" s="185">
        <v>1600</v>
      </c>
      <c r="H147" s="185">
        <v>2500</v>
      </c>
      <c r="I147" s="185">
        <f t="shared" si="15"/>
        <v>30000</v>
      </c>
      <c r="J147" s="226" t="s">
        <v>163</v>
      </c>
      <c r="K147" s="185"/>
    </row>
    <row r="148" spans="2:13" x14ac:dyDescent="0.2">
      <c r="B148" s="245" t="s">
        <v>171</v>
      </c>
      <c r="C148" s="211">
        <v>5</v>
      </c>
      <c r="D148" s="196"/>
      <c r="E148" s="197" t="s">
        <v>8</v>
      </c>
      <c r="F148" s="185">
        <v>1</v>
      </c>
      <c r="G148" s="185">
        <v>1000</v>
      </c>
      <c r="H148" s="185">
        <v>1400</v>
      </c>
      <c r="I148" s="185">
        <f t="shared" si="15"/>
        <v>16800</v>
      </c>
      <c r="J148" s="226" t="s">
        <v>163</v>
      </c>
      <c r="K148" s="185"/>
    </row>
    <row r="149" spans="2:13" s="188" customFormat="1" x14ac:dyDescent="0.2">
      <c r="B149" s="245" t="s">
        <v>171</v>
      </c>
      <c r="C149" s="212">
        <v>5</v>
      </c>
      <c r="D149" s="217"/>
      <c r="E149" s="220" t="s">
        <v>8</v>
      </c>
      <c r="F149" s="219">
        <v>1</v>
      </c>
      <c r="G149" s="219">
        <v>1000</v>
      </c>
      <c r="H149" s="219">
        <v>1400</v>
      </c>
      <c r="I149" s="219">
        <f t="shared" si="15"/>
        <v>16800</v>
      </c>
      <c r="J149" s="226" t="s">
        <v>163</v>
      </c>
      <c r="K149" s="219"/>
    </row>
    <row r="150" spans="2:13" x14ac:dyDescent="0.2">
      <c r="B150" s="245" t="s">
        <v>169</v>
      </c>
      <c r="C150" s="211">
        <v>6</v>
      </c>
      <c r="D150" s="196"/>
      <c r="E150" s="197" t="s">
        <v>9</v>
      </c>
      <c r="F150" s="185">
        <v>1</v>
      </c>
      <c r="G150" s="185">
        <v>900</v>
      </c>
      <c r="H150" s="185">
        <v>1200</v>
      </c>
      <c r="I150" s="185">
        <f t="shared" si="15"/>
        <v>14400</v>
      </c>
      <c r="J150" s="226" t="s">
        <v>163</v>
      </c>
      <c r="K150" s="185"/>
    </row>
    <row r="151" spans="2:13" x14ac:dyDescent="0.2">
      <c r="B151" s="236"/>
      <c r="C151" s="195"/>
      <c r="D151" s="201" t="s">
        <v>53</v>
      </c>
      <c r="E151" s="195" t="s">
        <v>48</v>
      </c>
      <c r="F151" s="195">
        <f>F152+F153+F160+F167+F177</f>
        <v>33</v>
      </c>
      <c r="G151" s="195">
        <f t="shared" ref="G151:I151" si="20">G152+G153+G160+G167+G177</f>
        <v>34950</v>
      </c>
      <c r="H151" s="195">
        <f t="shared" si="20"/>
        <v>50800</v>
      </c>
      <c r="I151" s="195">
        <f t="shared" si="20"/>
        <v>609600</v>
      </c>
      <c r="J151" s="227"/>
      <c r="K151" s="195"/>
    </row>
    <row r="152" spans="2:13" x14ac:dyDescent="0.2">
      <c r="B152" s="245" t="s">
        <v>170</v>
      </c>
      <c r="C152" s="211">
        <v>1</v>
      </c>
      <c r="D152" s="196"/>
      <c r="E152" s="197" t="s">
        <v>4</v>
      </c>
      <c r="F152" s="202">
        <v>1</v>
      </c>
      <c r="G152" s="202">
        <v>2150</v>
      </c>
      <c r="H152" s="202">
        <v>4400</v>
      </c>
      <c r="I152" s="185">
        <f t="shared" si="15"/>
        <v>52800</v>
      </c>
      <c r="J152" s="226" t="s">
        <v>163</v>
      </c>
      <c r="K152" s="202"/>
    </row>
    <row r="153" spans="2:13" x14ac:dyDescent="0.2">
      <c r="B153" s="255"/>
      <c r="C153" s="215"/>
      <c r="D153" s="203">
        <v>1</v>
      </c>
      <c r="E153" s="207" t="s">
        <v>49</v>
      </c>
      <c r="F153" s="195">
        <f>SUBTOTAL(9,F154:F159)</f>
        <v>6</v>
      </c>
      <c r="G153" s="195">
        <f t="shared" ref="G153:I153" si="21">SUBTOTAL(9,G154:G159)</f>
        <v>6300</v>
      </c>
      <c r="H153" s="195">
        <f t="shared" si="21"/>
        <v>9600</v>
      </c>
      <c r="I153" s="195">
        <f t="shared" si="21"/>
        <v>115200</v>
      </c>
      <c r="J153" s="227"/>
      <c r="K153" s="195"/>
    </row>
    <row r="154" spans="2:13" x14ac:dyDescent="0.2">
      <c r="B154" s="245" t="s">
        <v>168</v>
      </c>
      <c r="C154" s="211">
        <v>3</v>
      </c>
      <c r="D154" s="196"/>
      <c r="E154" s="197" t="s">
        <v>7</v>
      </c>
      <c r="F154" s="202">
        <v>1</v>
      </c>
      <c r="G154" s="202">
        <v>1600</v>
      </c>
      <c r="H154" s="202">
        <v>2800</v>
      </c>
      <c r="I154" s="185">
        <f t="shared" si="15"/>
        <v>33600</v>
      </c>
      <c r="J154" s="226" t="s">
        <v>163</v>
      </c>
      <c r="K154" s="202"/>
    </row>
    <row r="155" spans="2:13" x14ac:dyDescent="0.2">
      <c r="B155" s="245" t="s">
        <v>173</v>
      </c>
      <c r="C155" s="211">
        <v>5</v>
      </c>
      <c r="D155" s="196"/>
      <c r="E155" s="197" t="s">
        <v>8</v>
      </c>
      <c r="F155" s="185">
        <v>1</v>
      </c>
      <c r="G155" s="185">
        <v>1000</v>
      </c>
      <c r="H155" s="185">
        <v>1400</v>
      </c>
      <c r="I155" s="185">
        <f t="shared" si="15"/>
        <v>16800</v>
      </c>
      <c r="J155" s="226" t="s">
        <v>163</v>
      </c>
      <c r="K155" s="185"/>
    </row>
    <row r="156" spans="2:13" x14ac:dyDescent="0.2">
      <c r="B156" s="245" t="s">
        <v>174</v>
      </c>
      <c r="C156" s="211">
        <v>5</v>
      </c>
      <c r="D156" s="196"/>
      <c r="E156" s="197" t="s">
        <v>8</v>
      </c>
      <c r="F156" s="185">
        <v>1</v>
      </c>
      <c r="G156" s="185">
        <v>1000</v>
      </c>
      <c r="H156" s="185">
        <v>1600</v>
      </c>
      <c r="I156" s="185">
        <f t="shared" si="15"/>
        <v>19200</v>
      </c>
      <c r="J156" s="226" t="s">
        <v>163</v>
      </c>
      <c r="K156" s="185"/>
    </row>
    <row r="157" spans="2:13" x14ac:dyDescent="0.2">
      <c r="B157" s="245" t="s">
        <v>169</v>
      </c>
      <c r="C157" s="211">
        <v>6</v>
      </c>
      <c r="D157" s="196"/>
      <c r="E157" s="197" t="s">
        <v>9</v>
      </c>
      <c r="F157" s="185">
        <v>1</v>
      </c>
      <c r="G157" s="185">
        <v>900</v>
      </c>
      <c r="H157" s="185">
        <v>1200</v>
      </c>
      <c r="I157" s="185">
        <f t="shared" si="15"/>
        <v>14400</v>
      </c>
      <c r="J157" s="226" t="s">
        <v>163</v>
      </c>
      <c r="K157" s="185"/>
    </row>
    <row r="158" spans="2:13" x14ac:dyDescent="0.2">
      <c r="B158" s="245" t="s">
        <v>171</v>
      </c>
      <c r="C158" s="211">
        <v>6</v>
      </c>
      <c r="D158" s="217"/>
      <c r="E158" s="197" t="s">
        <v>8</v>
      </c>
      <c r="F158" s="185">
        <v>1</v>
      </c>
      <c r="G158" s="185">
        <v>900</v>
      </c>
      <c r="H158" s="185">
        <v>1400</v>
      </c>
      <c r="I158" s="185">
        <f t="shared" si="15"/>
        <v>16800</v>
      </c>
      <c r="J158" s="226" t="s">
        <v>163</v>
      </c>
      <c r="K158" s="185"/>
    </row>
    <row r="159" spans="2:13" x14ac:dyDescent="0.2">
      <c r="B159" s="245" t="s">
        <v>169</v>
      </c>
      <c r="C159" s="211">
        <v>6</v>
      </c>
      <c r="D159" s="209"/>
      <c r="E159" s="186" t="s">
        <v>9</v>
      </c>
      <c r="F159" s="202">
        <v>1</v>
      </c>
      <c r="G159" s="202">
        <v>900</v>
      </c>
      <c r="H159" s="202">
        <v>1200</v>
      </c>
      <c r="I159" s="202">
        <f t="shared" si="15"/>
        <v>14400</v>
      </c>
      <c r="J159" s="230" t="s">
        <v>163</v>
      </c>
      <c r="K159" s="202"/>
    </row>
    <row r="160" spans="2:13" x14ac:dyDescent="0.2">
      <c r="B160" s="255"/>
      <c r="C160" s="215"/>
      <c r="D160" s="203">
        <v>2</v>
      </c>
      <c r="E160" s="207" t="s">
        <v>50</v>
      </c>
      <c r="F160" s="195">
        <f>SUBTOTAL(9,F161:F166)</f>
        <v>6</v>
      </c>
      <c r="G160" s="195">
        <f>SUBTOTAL(9,G161:G166)</f>
        <v>6500</v>
      </c>
      <c r="H160" s="195">
        <f>SUBTOTAL(9,H161:H166)</f>
        <v>8700</v>
      </c>
      <c r="I160" s="195">
        <f t="shared" si="15"/>
        <v>104400</v>
      </c>
      <c r="J160" s="227"/>
      <c r="K160" s="195"/>
      <c r="M160" s="183" t="s">
        <v>175</v>
      </c>
    </row>
    <row r="161" spans="2:11" x14ac:dyDescent="0.2">
      <c r="B161" s="245" t="s">
        <v>168</v>
      </c>
      <c r="C161" s="211">
        <v>3</v>
      </c>
      <c r="D161" s="196"/>
      <c r="E161" s="197" t="s">
        <v>7</v>
      </c>
      <c r="F161" s="202">
        <v>1</v>
      </c>
      <c r="G161" s="202">
        <v>1600</v>
      </c>
      <c r="H161" s="202">
        <v>2800</v>
      </c>
      <c r="I161" s="185">
        <f t="shared" si="15"/>
        <v>33600</v>
      </c>
      <c r="J161" s="226" t="s">
        <v>163</v>
      </c>
      <c r="K161" s="202"/>
    </row>
    <row r="162" spans="2:11" x14ac:dyDescent="0.2">
      <c r="B162" s="245" t="s">
        <v>171</v>
      </c>
      <c r="C162" s="211">
        <v>5</v>
      </c>
      <c r="D162" s="196"/>
      <c r="E162" s="197" t="s">
        <v>8</v>
      </c>
      <c r="F162" s="185">
        <v>1</v>
      </c>
      <c r="G162" s="185">
        <v>1000</v>
      </c>
      <c r="H162" s="185">
        <v>1200</v>
      </c>
      <c r="I162" s="185">
        <f t="shared" si="15"/>
        <v>14400</v>
      </c>
      <c r="J162" s="226" t="s">
        <v>163</v>
      </c>
      <c r="K162" s="185"/>
    </row>
    <row r="163" spans="2:11" x14ac:dyDescent="0.2">
      <c r="B163" s="245" t="s">
        <v>171</v>
      </c>
      <c r="C163" s="211">
        <v>5</v>
      </c>
      <c r="D163" s="196"/>
      <c r="E163" s="197" t="s">
        <v>8</v>
      </c>
      <c r="F163" s="185">
        <v>1</v>
      </c>
      <c r="G163" s="185">
        <v>1000</v>
      </c>
      <c r="H163" s="185">
        <v>1100</v>
      </c>
      <c r="I163" s="185">
        <f t="shared" si="15"/>
        <v>13200</v>
      </c>
      <c r="J163" s="226" t="s">
        <v>163</v>
      </c>
      <c r="K163" s="185"/>
    </row>
    <row r="164" spans="2:11" s="188" customFormat="1" x14ac:dyDescent="0.2">
      <c r="B164" s="245" t="s">
        <v>171</v>
      </c>
      <c r="C164" s="212">
        <v>5</v>
      </c>
      <c r="D164" s="217"/>
      <c r="E164" s="222" t="s">
        <v>8</v>
      </c>
      <c r="F164" s="223">
        <v>1</v>
      </c>
      <c r="G164" s="223">
        <v>1000</v>
      </c>
      <c r="H164" s="223">
        <v>1300</v>
      </c>
      <c r="I164" s="223">
        <f t="shared" ref="I164:I206" si="22">H164*12</f>
        <v>15600</v>
      </c>
      <c r="J164" s="230" t="s">
        <v>163</v>
      </c>
      <c r="K164" s="223"/>
    </row>
    <row r="165" spans="2:11" s="188" customFormat="1" x14ac:dyDescent="0.2">
      <c r="B165" s="245" t="s">
        <v>171</v>
      </c>
      <c r="C165" s="212">
        <v>5</v>
      </c>
      <c r="D165" s="217"/>
      <c r="E165" s="222" t="s">
        <v>8</v>
      </c>
      <c r="F165" s="223">
        <v>1</v>
      </c>
      <c r="G165" s="223">
        <v>1000</v>
      </c>
      <c r="H165" s="223">
        <v>1300</v>
      </c>
      <c r="I165" s="223">
        <f t="shared" si="22"/>
        <v>15600</v>
      </c>
      <c r="J165" s="230" t="s">
        <v>163</v>
      </c>
      <c r="K165" s="223"/>
    </row>
    <row r="166" spans="2:11" x14ac:dyDescent="0.2">
      <c r="B166" s="245" t="s">
        <v>169</v>
      </c>
      <c r="C166" s="211">
        <v>6</v>
      </c>
      <c r="D166" s="196"/>
      <c r="E166" s="197" t="s">
        <v>9</v>
      </c>
      <c r="F166" s="185">
        <v>1</v>
      </c>
      <c r="G166" s="185">
        <v>900</v>
      </c>
      <c r="H166" s="185">
        <v>1000</v>
      </c>
      <c r="I166" s="185">
        <f t="shared" si="22"/>
        <v>12000</v>
      </c>
      <c r="J166" s="226" t="s">
        <v>163</v>
      </c>
      <c r="K166" s="185"/>
    </row>
    <row r="167" spans="2:11" ht="25.5" x14ac:dyDescent="0.2">
      <c r="B167" s="255"/>
      <c r="C167" s="215"/>
      <c r="D167" s="203">
        <v>3</v>
      </c>
      <c r="E167" s="207" t="s">
        <v>51</v>
      </c>
      <c r="F167" s="195">
        <f>SUBTOTAL(9,F168:F176)</f>
        <v>9</v>
      </c>
      <c r="G167" s="195">
        <f>SUBTOTAL(9,G168:G176)</f>
        <v>9000</v>
      </c>
      <c r="H167" s="195">
        <f>SUBTOTAL(9,H168:H176)</f>
        <v>12900</v>
      </c>
      <c r="I167" s="195">
        <f t="shared" si="22"/>
        <v>154800</v>
      </c>
      <c r="J167" s="226"/>
      <c r="K167" s="195"/>
    </row>
    <row r="168" spans="2:11" x14ac:dyDescent="0.2">
      <c r="B168" s="245" t="s">
        <v>168</v>
      </c>
      <c r="C168" s="211">
        <v>3</v>
      </c>
      <c r="D168" s="196"/>
      <c r="E168" s="197" t="s">
        <v>7</v>
      </c>
      <c r="F168" s="202">
        <v>1</v>
      </c>
      <c r="G168" s="202">
        <v>1600</v>
      </c>
      <c r="H168" s="202">
        <v>2800</v>
      </c>
      <c r="I168" s="185">
        <f t="shared" si="22"/>
        <v>33600</v>
      </c>
      <c r="J168" s="226" t="s">
        <v>163</v>
      </c>
      <c r="K168" s="202"/>
    </row>
    <row r="169" spans="2:11" x14ac:dyDescent="0.2">
      <c r="B169" s="245" t="s">
        <v>172</v>
      </c>
      <c r="C169" s="211">
        <v>5</v>
      </c>
      <c r="D169" s="196"/>
      <c r="E169" s="197" t="s">
        <v>8</v>
      </c>
      <c r="F169" s="185">
        <v>1</v>
      </c>
      <c r="G169" s="185">
        <v>1000</v>
      </c>
      <c r="H169" s="185">
        <v>1600</v>
      </c>
      <c r="I169" s="185">
        <f t="shared" si="22"/>
        <v>19200</v>
      </c>
      <c r="J169" s="226" t="s">
        <v>163</v>
      </c>
      <c r="K169" s="185"/>
    </row>
    <row r="170" spans="2:11" x14ac:dyDescent="0.2">
      <c r="B170" s="245" t="s">
        <v>171</v>
      </c>
      <c r="C170" s="211">
        <v>5</v>
      </c>
      <c r="D170" s="196"/>
      <c r="E170" s="197" t="s">
        <v>8</v>
      </c>
      <c r="F170" s="185">
        <v>1</v>
      </c>
      <c r="G170" s="185">
        <v>1000</v>
      </c>
      <c r="H170" s="185">
        <v>1100</v>
      </c>
      <c r="I170" s="185">
        <f t="shared" si="22"/>
        <v>13200</v>
      </c>
      <c r="J170" s="226" t="s">
        <v>163</v>
      </c>
      <c r="K170" s="185"/>
    </row>
    <row r="171" spans="2:11" x14ac:dyDescent="0.2">
      <c r="B171" s="245" t="s">
        <v>171</v>
      </c>
      <c r="C171" s="211">
        <v>5</v>
      </c>
      <c r="D171" s="196"/>
      <c r="E171" s="197" t="s">
        <v>8</v>
      </c>
      <c r="F171" s="185">
        <v>1</v>
      </c>
      <c r="G171" s="185">
        <v>1000</v>
      </c>
      <c r="H171" s="185">
        <v>1300</v>
      </c>
      <c r="I171" s="185">
        <f t="shared" si="22"/>
        <v>15600</v>
      </c>
      <c r="J171" s="226" t="s">
        <v>163</v>
      </c>
      <c r="K171" s="185"/>
    </row>
    <row r="172" spans="2:11" x14ac:dyDescent="0.2">
      <c r="B172" s="245" t="s">
        <v>171</v>
      </c>
      <c r="C172" s="211">
        <v>5</v>
      </c>
      <c r="D172" s="196"/>
      <c r="E172" s="197" t="s">
        <v>8</v>
      </c>
      <c r="F172" s="185">
        <v>1</v>
      </c>
      <c r="G172" s="185">
        <v>1000</v>
      </c>
      <c r="H172" s="185">
        <v>1600</v>
      </c>
      <c r="I172" s="185">
        <f t="shared" si="22"/>
        <v>19200</v>
      </c>
      <c r="J172" s="226" t="s">
        <v>163</v>
      </c>
      <c r="K172" s="185"/>
    </row>
    <row r="173" spans="2:11" x14ac:dyDescent="0.2">
      <c r="B173" s="245" t="s">
        <v>171</v>
      </c>
      <c r="C173" s="211">
        <v>6</v>
      </c>
      <c r="D173" s="196"/>
      <c r="E173" s="197" t="s">
        <v>9</v>
      </c>
      <c r="F173" s="185">
        <v>1</v>
      </c>
      <c r="G173" s="185">
        <v>900</v>
      </c>
      <c r="H173" s="185">
        <v>1200</v>
      </c>
      <c r="I173" s="185">
        <f t="shared" si="22"/>
        <v>14400</v>
      </c>
      <c r="J173" s="226" t="s">
        <v>163</v>
      </c>
      <c r="K173" s="185"/>
    </row>
    <row r="174" spans="2:11" x14ac:dyDescent="0.2">
      <c r="B174" s="245" t="s">
        <v>171</v>
      </c>
      <c r="C174" s="211">
        <v>6</v>
      </c>
      <c r="D174" s="217"/>
      <c r="E174" s="197" t="s">
        <v>154</v>
      </c>
      <c r="F174" s="185">
        <v>1</v>
      </c>
      <c r="G174" s="185">
        <v>900</v>
      </c>
      <c r="H174" s="185">
        <v>1400</v>
      </c>
      <c r="I174" s="185">
        <f t="shared" si="22"/>
        <v>16800</v>
      </c>
      <c r="J174" s="226" t="s">
        <v>163</v>
      </c>
      <c r="K174" s="185"/>
    </row>
    <row r="175" spans="2:11" x14ac:dyDescent="0.2">
      <c r="B175" s="245" t="s">
        <v>176</v>
      </c>
      <c r="C175" s="211">
        <v>7</v>
      </c>
      <c r="D175" s="196"/>
      <c r="E175" s="197" t="s">
        <v>10</v>
      </c>
      <c r="F175" s="185">
        <v>1</v>
      </c>
      <c r="G175" s="185">
        <v>800</v>
      </c>
      <c r="H175" s="185">
        <v>1000</v>
      </c>
      <c r="I175" s="185">
        <f t="shared" si="22"/>
        <v>12000</v>
      </c>
      <c r="J175" s="226" t="s">
        <v>163</v>
      </c>
      <c r="K175" s="185"/>
    </row>
    <row r="176" spans="2:11" x14ac:dyDescent="0.2">
      <c r="B176" s="245" t="s">
        <v>177</v>
      </c>
      <c r="C176" s="211">
        <v>7</v>
      </c>
      <c r="D176" s="196"/>
      <c r="E176" s="197" t="s">
        <v>10</v>
      </c>
      <c r="F176" s="185">
        <v>1</v>
      </c>
      <c r="G176" s="185">
        <v>800</v>
      </c>
      <c r="H176" s="185">
        <v>900</v>
      </c>
      <c r="I176" s="185">
        <f t="shared" si="22"/>
        <v>10800</v>
      </c>
      <c r="J176" s="226" t="s">
        <v>163</v>
      </c>
      <c r="K176" s="185"/>
    </row>
    <row r="177" spans="2:11" x14ac:dyDescent="0.2">
      <c r="B177" s="255"/>
      <c r="C177" s="215"/>
      <c r="D177" s="203">
        <v>4</v>
      </c>
      <c r="E177" s="207" t="s">
        <v>52</v>
      </c>
      <c r="F177" s="195">
        <f>SUBTOTAL(9,F178:F188)</f>
        <v>11</v>
      </c>
      <c r="G177" s="195">
        <f>SUBTOTAL(9,G178:G188)</f>
        <v>11000</v>
      </c>
      <c r="H177" s="195">
        <f>SUBTOTAL(9,H178:H188)</f>
        <v>15200</v>
      </c>
      <c r="I177" s="195">
        <f t="shared" si="22"/>
        <v>182400</v>
      </c>
      <c r="J177" s="226"/>
      <c r="K177" s="195"/>
    </row>
    <row r="178" spans="2:11" x14ac:dyDescent="0.2">
      <c r="B178" s="245" t="s">
        <v>168</v>
      </c>
      <c r="C178" s="211">
        <v>3</v>
      </c>
      <c r="D178" s="196"/>
      <c r="E178" s="197" t="s">
        <v>7</v>
      </c>
      <c r="F178" s="185">
        <v>1</v>
      </c>
      <c r="G178" s="185">
        <v>1600</v>
      </c>
      <c r="H178" s="185">
        <v>3500</v>
      </c>
      <c r="I178" s="185">
        <f t="shared" si="22"/>
        <v>42000</v>
      </c>
      <c r="J178" s="226" t="s">
        <v>163</v>
      </c>
      <c r="K178" s="185"/>
    </row>
    <row r="179" spans="2:11" x14ac:dyDescent="0.2">
      <c r="B179" s="245" t="s">
        <v>173</v>
      </c>
      <c r="C179" s="211">
        <v>5</v>
      </c>
      <c r="D179" s="196"/>
      <c r="E179" s="197" t="s">
        <v>8</v>
      </c>
      <c r="F179" s="185">
        <v>1</v>
      </c>
      <c r="G179" s="185">
        <v>1000</v>
      </c>
      <c r="H179" s="185">
        <v>1300</v>
      </c>
      <c r="I179" s="185">
        <f t="shared" si="22"/>
        <v>15600</v>
      </c>
      <c r="J179" s="226" t="s">
        <v>163</v>
      </c>
      <c r="K179" s="185"/>
    </row>
    <row r="180" spans="2:11" x14ac:dyDescent="0.2">
      <c r="B180" s="245" t="s">
        <v>171</v>
      </c>
      <c r="C180" s="211">
        <v>5</v>
      </c>
      <c r="D180" s="196"/>
      <c r="E180" s="197" t="s">
        <v>8</v>
      </c>
      <c r="F180" s="185">
        <v>1</v>
      </c>
      <c r="G180" s="185">
        <v>1000</v>
      </c>
      <c r="H180" s="185">
        <v>1200</v>
      </c>
      <c r="I180" s="185">
        <f t="shared" si="22"/>
        <v>14400</v>
      </c>
      <c r="J180" s="226" t="s">
        <v>163</v>
      </c>
      <c r="K180" s="185"/>
    </row>
    <row r="181" spans="2:11" x14ac:dyDescent="0.2">
      <c r="B181" s="245" t="s">
        <v>171</v>
      </c>
      <c r="C181" s="211">
        <v>5</v>
      </c>
      <c r="D181" s="196"/>
      <c r="E181" s="197" t="s">
        <v>8</v>
      </c>
      <c r="F181" s="185">
        <v>1</v>
      </c>
      <c r="G181" s="185">
        <v>1000</v>
      </c>
      <c r="H181" s="185">
        <v>1200</v>
      </c>
      <c r="I181" s="185">
        <f t="shared" si="22"/>
        <v>14400</v>
      </c>
      <c r="J181" s="226" t="s">
        <v>163</v>
      </c>
      <c r="K181" s="185"/>
    </row>
    <row r="182" spans="2:11" x14ac:dyDescent="0.2">
      <c r="B182" s="245" t="s">
        <v>171</v>
      </c>
      <c r="C182" s="211">
        <v>5</v>
      </c>
      <c r="D182" s="196"/>
      <c r="E182" s="197" t="s">
        <v>8</v>
      </c>
      <c r="F182" s="185">
        <v>1</v>
      </c>
      <c r="G182" s="185">
        <v>1000</v>
      </c>
      <c r="H182" s="185">
        <v>1200</v>
      </c>
      <c r="I182" s="185">
        <f t="shared" si="22"/>
        <v>14400</v>
      </c>
      <c r="J182" s="226" t="s">
        <v>163</v>
      </c>
      <c r="K182" s="185"/>
    </row>
    <row r="183" spans="2:11" x14ac:dyDescent="0.2">
      <c r="B183" s="245" t="s">
        <v>171</v>
      </c>
      <c r="C183" s="211">
        <v>5</v>
      </c>
      <c r="D183" s="196"/>
      <c r="E183" s="197" t="s">
        <v>8</v>
      </c>
      <c r="F183" s="185">
        <v>1</v>
      </c>
      <c r="G183" s="185">
        <v>1000</v>
      </c>
      <c r="H183" s="185">
        <v>1200</v>
      </c>
      <c r="I183" s="185">
        <f t="shared" si="22"/>
        <v>14400</v>
      </c>
      <c r="J183" s="226" t="s">
        <v>163</v>
      </c>
      <c r="K183" s="185"/>
    </row>
    <row r="184" spans="2:11" x14ac:dyDescent="0.2">
      <c r="B184" s="245" t="s">
        <v>171</v>
      </c>
      <c r="C184" s="211">
        <v>5</v>
      </c>
      <c r="D184" s="196"/>
      <c r="E184" s="197" t="s">
        <v>8</v>
      </c>
      <c r="F184" s="185">
        <v>1</v>
      </c>
      <c r="G184" s="185">
        <v>1000</v>
      </c>
      <c r="H184" s="185">
        <v>1200</v>
      </c>
      <c r="I184" s="185">
        <f t="shared" si="22"/>
        <v>14400</v>
      </c>
      <c r="J184" s="226" t="s">
        <v>163</v>
      </c>
      <c r="K184" s="185"/>
    </row>
    <row r="185" spans="2:11" x14ac:dyDescent="0.2">
      <c r="B185" s="245" t="s">
        <v>169</v>
      </c>
      <c r="C185" s="211">
        <v>6</v>
      </c>
      <c r="D185" s="196"/>
      <c r="E185" s="197" t="s">
        <v>9</v>
      </c>
      <c r="F185" s="185">
        <v>1</v>
      </c>
      <c r="G185" s="185">
        <v>900</v>
      </c>
      <c r="H185" s="185">
        <v>1200</v>
      </c>
      <c r="I185" s="185">
        <f t="shared" si="22"/>
        <v>14400</v>
      </c>
      <c r="J185" s="226" t="s">
        <v>163</v>
      </c>
      <c r="K185" s="185"/>
    </row>
    <row r="186" spans="2:11" x14ac:dyDescent="0.2">
      <c r="B186" s="245" t="s">
        <v>169</v>
      </c>
      <c r="C186" s="211">
        <v>6</v>
      </c>
      <c r="D186" s="196"/>
      <c r="E186" s="197" t="s">
        <v>9</v>
      </c>
      <c r="F186" s="185">
        <v>1</v>
      </c>
      <c r="G186" s="185">
        <v>900</v>
      </c>
      <c r="H186" s="185">
        <v>1200</v>
      </c>
      <c r="I186" s="185">
        <f t="shared" si="22"/>
        <v>14400</v>
      </c>
      <c r="J186" s="226" t="s">
        <v>163</v>
      </c>
      <c r="K186" s="185"/>
    </row>
    <row r="187" spans="2:11" x14ac:dyDescent="0.2">
      <c r="B187" s="245" t="s">
        <v>169</v>
      </c>
      <c r="C187" s="211">
        <v>7</v>
      </c>
      <c r="D187" s="196"/>
      <c r="E187" s="197" t="s">
        <v>10</v>
      </c>
      <c r="F187" s="185">
        <v>1</v>
      </c>
      <c r="G187" s="185">
        <v>800</v>
      </c>
      <c r="H187" s="185">
        <v>1000</v>
      </c>
      <c r="I187" s="185">
        <v>900</v>
      </c>
      <c r="J187" s="226" t="s">
        <v>163</v>
      </c>
      <c r="K187" s="185"/>
    </row>
    <row r="188" spans="2:11" x14ac:dyDescent="0.2">
      <c r="B188" s="245" t="s">
        <v>169</v>
      </c>
      <c r="C188" s="211">
        <v>7</v>
      </c>
      <c r="D188" s="196"/>
      <c r="E188" s="197" t="s">
        <v>10</v>
      </c>
      <c r="F188" s="185">
        <v>1</v>
      </c>
      <c r="G188" s="185">
        <v>800</v>
      </c>
      <c r="H188" s="185">
        <v>1000</v>
      </c>
      <c r="I188" s="185">
        <v>1000</v>
      </c>
      <c r="J188" s="226" t="s">
        <v>163</v>
      </c>
      <c r="K188" s="185"/>
    </row>
    <row r="189" spans="2:11" ht="31.5" customHeight="1" x14ac:dyDescent="0.2">
      <c r="B189" s="234"/>
      <c r="C189" s="190"/>
      <c r="D189" s="194" t="s">
        <v>57</v>
      </c>
      <c r="E189" s="190" t="s">
        <v>54</v>
      </c>
      <c r="F189" s="190">
        <f>F190+F191+F192+F198+F202</f>
        <v>14</v>
      </c>
      <c r="G189" s="190">
        <f t="shared" ref="G189:I189" si="23">G190+G191+G192+G198+G202</f>
        <v>17400</v>
      </c>
      <c r="H189" s="190">
        <f t="shared" si="23"/>
        <v>32750</v>
      </c>
      <c r="I189" s="190">
        <f t="shared" si="23"/>
        <v>393000</v>
      </c>
      <c r="J189" s="227"/>
      <c r="K189" s="190"/>
    </row>
    <row r="190" spans="2:11" x14ac:dyDescent="0.2">
      <c r="B190" s="245" t="s">
        <v>170</v>
      </c>
      <c r="C190" s="211">
        <v>1</v>
      </c>
      <c r="D190" s="196"/>
      <c r="E190" s="197" t="s">
        <v>4</v>
      </c>
      <c r="F190" s="185">
        <v>1</v>
      </c>
      <c r="G190" s="185">
        <v>2150</v>
      </c>
      <c r="H190" s="185">
        <v>4400</v>
      </c>
      <c r="I190" s="185">
        <f t="shared" si="22"/>
        <v>52800</v>
      </c>
      <c r="J190" s="226" t="s">
        <v>163</v>
      </c>
      <c r="K190" s="185"/>
    </row>
    <row r="191" spans="2:11" x14ac:dyDescent="0.2">
      <c r="B191" s="245" t="s">
        <v>178</v>
      </c>
      <c r="C191" s="211">
        <v>2</v>
      </c>
      <c r="D191" s="209"/>
      <c r="E191" s="186" t="s">
        <v>5</v>
      </c>
      <c r="F191" s="202">
        <v>1</v>
      </c>
      <c r="G191" s="202">
        <v>1850</v>
      </c>
      <c r="H191" s="202">
        <v>4000</v>
      </c>
      <c r="I191" s="202">
        <f t="shared" si="22"/>
        <v>48000</v>
      </c>
      <c r="J191" s="226" t="s">
        <v>163</v>
      </c>
      <c r="K191" s="202"/>
    </row>
    <row r="192" spans="2:11" ht="25.5" x14ac:dyDescent="0.2">
      <c r="B192" s="238"/>
      <c r="C192" s="215"/>
      <c r="D192" s="203">
        <v>1</v>
      </c>
      <c r="E192" s="207" t="s">
        <v>55</v>
      </c>
      <c r="F192" s="195">
        <f>SUM(F193:F197)</f>
        <v>5</v>
      </c>
      <c r="G192" s="195">
        <f>SUM(G193:G197)</f>
        <v>5300</v>
      </c>
      <c r="H192" s="195">
        <f>SUM(H193:H197)</f>
        <v>8550</v>
      </c>
      <c r="I192" s="195">
        <f t="shared" si="22"/>
        <v>102600</v>
      </c>
      <c r="J192" s="226"/>
      <c r="K192" s="195"/>
    </row>
    <row r="193" spans="2:12" x14ac:dyDescent="0.2">
      <c r="B193" s="245" t="s">
        <v>168</v>
      </c>
      <c r="C193" s="211">
        <v>3</v>
      </c>
      <c r="D193" s="196"/>
      <c r="E193" s="197" t="s">
        <v>7</v>
      </c>
      <c r="F193" s="185">
        <v>1</v>
      </c>
      <c r="G193" s="185">
        <v>1600</v>
      </c>
      <c r="H193" s="185">
        <v>2800</v>
      </c>
      <c r="I193" s="185">
        <f t="shared" si="22"/>
        <v>33600</v>
      </c>
      <c r="J193" s="226" t="s">
        <v>163</v>
      </c>
      <c r="K193" s="185"/>
    </row>
    <row r="194" spans="2:12" x14ac:dyDescent="0.2">
      <c r="B194" s="245" t="s">
        <v>172</v>
      </c>
      <c r="C194" s="211">
        <v>5</v>
      </c>
      <c r="D194" s="196"/>
      <c r="E194" s="197" t="s">
        <v>8</v>
      </c>
      <c r="F194" s="185">
        <v>1</v>
      </c>
      <c r="G194" s="185">
        <v>1000</v>
      </c>
      <c r="H194" s="185">
        <v>1600</v>
      </c>
      <c r="I194" s="185">
        <f t="shared" si="22"/>
        <v>19200</v>
      </c>
      <c r="J194" s="226" t="s">
        <v>163</v>
      </c>
      <c r="K194" s="185"/>
    </row>
    <row r="195" spans="2:12" x14ac:dyDescent="0.2">
      <c r="B195" s="245" t="s">
        <v>171</v>
      </c>
      <c r="C195" s="211">
        <v>5</v>
      </c>
      <c r="D195" s="196"/>
      <c r="E195" s="197" t="s">
        <v>8</v>
      </c>
      <c r="F195" s="185">
        <v>1</v>
      </c>
      <c r="G195" s="185">
        <v>1000</v>
      </c>
      <c r="H195" s="185">
        <v>1600</v>
      </c>
      <c r="I195" s="185">
        <f t="shared" si="22"/>
        <v>19200</v>
      </c>
      <c r="J195" s="226" t="s">
        <v>163</v>
      </c>
      <c r="K195" s="185"/>
    </row>
    <row r="196" spans="2:12" x14ac:dyDescent="0.2">
      <c r="B196" s="245" t="s">
        <v>169</v>
      </c>
      <c r="C196" s="211">
        <v>6</v>
      </c>
      <c r="D196" s="196"/>
      <c r="E196" s="197" t="s">
        <v>9</v>
      </c>
      <c r="F196" s="185">
        <v>1</v>
      </c>
      <c r="G196" s="185">
        <v>900</v>
      </c>
      <c r="H196" s="185">
        <v>1400</v>
      </c>
      <c r="I196" s="185">
        <f t="shared" si="22"/>
        <v>16800</v>
      </c>
      <c r="J196" s="226" t="s">
        <v>163</v>
      </c>
      <c r="K196" s="185"/>
    </row>
    <row r="197" spans="2:12" x14ac:dyDescent="0.2">
      <c r="B197" s="245" t="s">
        <v>177</v>
      </c>
      <c r="C197" s="211">
        <v>7</v>
      </c>
      <c r="D197" s="196"/>
      <c r="E197" s="197" t="s">
        <v>10</v>
      </c>
      <c r="F197" s="185">
        <v>1</v>
      </c>
      <c r="G197" s="185">
        <v>800</v>
      </c>
      <c r="H197" s="185">
        <v>1150</v>
      </c>
      <c r="I197" s="185">
        <f t="shared" si="22"/>
        <v>13800</v>
      </c>
      <c r="J197" s="226" t="s">
        <v>163</v>
      </c>
      <c r="K197" s="185"/>
    </row>
    <row r="198" spans="2:12" ht="25.5" x14ac:dyDescent="0.2">
      <c r="B198" s="238"/>
      <c r="C198" s="215"/>
      <c r="D198" s="203">
        <v>2</v>
      </c>
      <c r="E198" s="207" t="s">
        <v>56</v>
      </c>
      <c r="F198" s="195">
        <f>SUM(F199:F201)</f>
        <v>3</v>
      </c>
      <c r="G198" s="195">
        <f>SUM(G199:G201)</f>
        <v>3500</v>
      </c>
      <c r="H198" s="195">
        <f>SUM(H199:H201)</f>
        <v>6700</v>
      </c>
      <c r="I198" s="195">
        <f t="shared" si="22"/>
        <v>80400</v>
      </c>
      <c r="J198" s="226"/>
      <c r="K198" s="195"/>
    </row>
    <row r="199" spans="2:12" x14ac:dyDescent="0.2">
      <c r="B199" s="245" t="s">
        <v>168</v>
      </c>
      <c r="C199" s="211">
        <v>3</v>
      </c>
      <c r="D199" s="217"/>
      <c r="E199" s="220" t="s">
        <v>7</v>
      </c>
      <c r="F199" s="219">
        <v>1</v>
      </c>
      <c r="G199" s="219">
        <v>1600</v>
      </c>
      <c r="H199" s="219">
        <v>3100</v>
      </c>
      <c r="I199" s="219">
        <f t="shared" si="22"/>
        <v>37200</v>
      </c>
      <c r="J199" s="226" t="s">
        <v>163</v>
      </c>
      <c r="K199" s="219"/>
    </row>
    <row r="200" spans="2:12" x14ac:dyDescent="0.2">
      <c r="B200" s="245" t="s">
        <v>172</v>
      </c>
      <c r="C200" s="211">
        <v>5</v>
      </c>
      <c r="D200" s="217"/>
      <c r="E200" s="220" t="s">
        <v>8</v>
      </c>
      <c r="F200" s="219">
        <v>1</v>
      </c>
      <c r="G200" s="219">
        <v>1000</v>
      </c>
      <c r="H200" s="263">
        <v>2000</v>
      </c>
      <c r="I200" s="219">
        <f t="shared" si="22"/>
        <v>24000</v>
      </c>
      <c r="J200" s="226" t="s">
        <v>163</v>
      </c>
      <c r="K200" s="219"/>
      <c r="L200" s="219">
        <v>1800</v>
      </c>
    </row>
    <row r="201" spans="2:12" x14ac:dyDescent="0.2">
      <c r="B201" s="245" t="s">
        <v>169</v>
      </c>
      <c r="C201" s="211">
        <v>6</v>
      </c>
      <c r="D201" s="196"/>
      <c r="E201" s="197" t="s">
        <v>9</v>
      </c>
      <c r="F201" s="185">
        <v>1</v>
      </c>
      <c r="G201" s="185">
        <v>900</v>
      </c>
      <c r="H201" s="185">
        <v>1600</v>
      </c>
      <c r="I201" s="185">
        <f t="shared" si="22"/>
        <v>19200</v>
      </c>
      <c r="J201" s="226" t="s">
        <v>163</v>
      </c>
      <c r="K201" s="185"/>
    </row>
    <row r="202" spans="2:12" ht="38.25" x14ac:dyDescent="0.2">
      <c r="B202" s="238"/>
      <c r="C202" s="215"/>
      <c r="D202" s="203">
        <v>3</v>
      </c>
      <c r="E202" s="207" t="s">
        <v>71</v>
      </c>
      <c r="F202" s="195">
        <f>SUM(F203:F206)</f>
        <v>4</v>
      </c>
      <c r="G202" s="195">
        <f>SUM(G203:G206)</f>
        <v>4600</v>
      </c>
      <c r="H202" s="195">
        <f>SUM(H203:H206)</f>
        <v>9100</v>
      </c>
      <c r="I202" s="195">
        <f t="shared" si="22"/>
        <v>109200</v>
      </c>
      <c r="J202" s="226"/>
      <c r="K202" s="195"/>
    </row>
    <row r="203" spans="2:12" x14ac:dyDescent="0.2">
      <c r="B203" s="245" t="s">
        <v>168</v>
      </c>
      <c r="C203" s="211">
        <v>3</v>
      </c>
      <c r="D203" s="196"/>
      <c r="E203" s="197" t="s">
        <v>7</v>
      </c>
      <c r="F203" s="185">
        <v>1</v>
      </c>
      <c r="G203" s="185">
        <v>1600</v>
      </c>
      <c r="H203" s="219">
        <v>3100</v>
      </c>
      <c r="I203" s="185">
        <f t="shared" si="22"/>
        <v>37200</v>
      </c>
      <c r="J203" s="226" t="s">
        <v>163</v>
      </c>
      <c r="K203" s="219"/>
    </row>
    <row r="204" spans="2:12" x14ac:dyDescent="0.2">
      <c r="B204" s="245" t="s">
        <v>172</v>
      </c>
      <c r="C204" s="211">
        <v>5</v>
      </c>
      <c r="D204" s="196"/>
      <c r="E204" s="197" t="s">
        <v>8</v>
      </c>
      <c r="F204" s="185">
        <v>1</v>
      </c>
      <c r="G204" s="185">
        <v>1000</v>
      </c>
      <c r="H204" s="185">
        <v>2000</v>
      </c>
      <c r="I204" s="185">
        <f t="shared" si="22"/>
        <v>24000</v>
      </c>
      <c r="J204" s="226" t="s">
        <v>163</v>
      </c>
      <c r="K204" s="185"/>
    </row>
    <row r="205" spans="2:12" x14ac:dyDescent="0.2">
      <c r="B205" s="245" t="s">
        <v>171</v>
      </c>
      <c r="C205" s="211">
        <v>5</v>
      </c>
      <c r="D205" s="196"/>
      <c r="E205" s="197" t="s">
        <v>8</v>
      </c>
      <c r="F205" s="185">
        <v>1</v>
      </c>
      <c r="G205" s="185">
        <v>1000</v>
      </c>
      <c r="H205" s="185">
        <v>2000</v>
      </c>
      <c r="I205" s="185">
        <f t="shared" si="22"/>
        <v>24000</v>
      </c>
      <c r="J205" s="226" t="s">
        <v>163</v>
      </c>
      <c r="K205" s="185"/>
    </row>
    <row r="206" spans="2:12" x14ac:dyDescent="0.2">
      <c r="B206" s="245" t="s">
        <v>171</v>
      </c>
      <c r="C206" s="211">
        <v>5</v>
      </c>
      <c r="D206" s="196"/>
      <c r="E206" s="197" t="s">
        <v>8</v>
      </c>
      <c r="F206" s="185">
        <v>1</v>
      </c>
      <c r="G206" s="185">
        <v>1000</v>
      </c>
      <c r="H206" s="185">
        <v>2000</v>
      </c>
      <c r="I206" s="185">
        <f t="shared" si="22"/>
        <v>24000</v>
      </c>
      <c r="J206" s="226" t="s">
        <v>163</v>
      </c>
      <c r="K206" s="185"/>
    </row>
    <row r="207" spans="2:12" ht="25.5" x14ac:dyDescent="0.2">
      <c r="B207" s="236"/>
      <c r="C207" s="195"/>
      <c r="D207" s="201" t="s">
        <v>58</v>
      </c>
      <c r="E207" s="195" t="s">
        <v>60</v>
      </c>
      <c r="F207" s="195">
        <f>F208+F209+F210+F214</f>
        <v>13</v>
      </c>
      <c r="G207" s="195">
        <f>G208+G209+G210+G214</f>
        <v>15900</v>
      </c>
      <c r="H207" s="218">
        <f>H208+H209+H210+H214</f>
        <v>22950</v>
      </c>
      <c r="I207" s="195">
        <f>I208+I209+I210+I214</f>
        <v>275400</v>
      </c>
      <c r="J207" s="227"/>
      <c r="K207" s="218"/>
    </row>
    <row r="208" spans="2:12" x14ac:dyDescent="0.2">
      <c r="B208" s="245" t="s">
        <v>170</v>
      </c>
      <c r="C208" s="211">
        <v>1</v>
      </c>
      <c r="D208" s="196"/>
      <c r="E208" s="197" t="s">
        <v>4</v>
      </c>
      <c r="F208" s="185">
        <v>1</v>
      </c>
      <c r="G208" s="185">
        <v>2150</v>
      </c>
      <c r="H208" s="219">
        <v>4400</v>
      </c>
      <c r="I208" s="185">
        <f t="shared" ref="I208:I226" si="24">H208*12</f>
        <v>52800</v>
      </c>
      <c r="J208" s="226" t="s">
        <v>163</v>
      </c>
      <c r="K208" s="219"/>
    </row>
    <row r="209" spans="2:11" x14ac:dyDescent="0.2">
      <c r="B209" s="245" t="s">
        <v>178</v>
      </c>
      <c r="C209" s="211">
        <v>2</v>
      </c>
      <c r="D209" s="196"/>
      <c r="E209" s="197" t="s">
        <v>5</v>
      </c>
      <c r="F209" s="185">
        <v>1</v>
      </c>
      <c r="G209" s="185">
        <v>1850</v>
      </c>
      <c r="H209" s="219">
        <v>2000</v>
      </c>
      <c r="I209" s="185">
        <f t="shared" si="24"/>
        <v>24000</v>
      </c>
      <c r="J209" s="226" t="s">
        <v>163</v>
      </c>
      <c r="K209" s="219"/>
    </row>
    <row r="210" spans="2:11" ht="25.5" x14ac:dyDescent="0.2">
      <c r="B210" s="235"/>
      <c r="C210" s="211"/>
      <c r="D210" s="198">
        <v>1</v>
      </c>
      <c r="E210" s="207" t="s">
        <v>6</v>
      </c>
      <c r="F210" s="195">
        <f>SUM(F211:F213)</f>
        <v>3</v>
      </c>
      <c r="G210" s="195">
        <f>SUM(G211:G213)</f>
        <v>3600</v>
      </c>
      <c r="H210" s="218">
        <f>SUM(H211:H213)</f>
        <v>5800</v>
      </c>
      <c r="I210" s="195">
        <f t="shared" si="24"/>
        <v>69600</v>
      </c>
      <c r="J210" s="227"/>
      <c r="K210" s="218"/>
    </row>
    <row r="211" spans="2:11" x14ac:dyDescent="0.2">
      <c r="B211" s="245" t="s">
        <v>168</v>
      </c>
      <c r="C211" s="211">
        <v>3</v>
      </c>
      <c r="D211" s="196"/>
      <c r="E211" s="197" t="s">
        <v>7</v>
      </c>
      <c r="F211" s="185">
        <v>1</v>
      </c>
      <c r="G211" s="185">
        <v>1600</v>
      </c>
      <c r="H211" s="219">
        <v>2800</v>
      </c>
      <c r="I211" s="185">
        <f t="shared" si="24"/>
        <v>33600</v>
      </c>
      <c r="J211" s="226" t="s">
        <v>163</v>
      </c>
      <c r="K211" s="219"/>
    </row>
    <row r="212" spans="2:11" x14ac:dyDescent="0.2">
      <c r="B212" s="245" t="s">
        <v>172</v>
      </c>
      <c r="C212" s="211">
        <v>5</v>
      </c>
      <c r="D212" s="196"/>
      <c r="E212" s="222" t="s">
        <v>8</v>
      </c>
      <c r="F212" s="219">
        <v>1</v>
      </c>
      <c r="G212" s="219">
        <v>1000</v>
      </c>
      <c r="H212" s="219">
        <v>1600</v>
      </c>
      <c r="I212" s="219">
        <f t="shared" si="24"/>
        <v>19200</v>
      </c>
      <c r="J212" s="226" t="s">
        <v>163</v>
      </c>
      <c r="K212" s="219"/>
    </row>
    <row r="213" spans="2:11" x14ac:dyDescent="0.2">
      <c r="B213" s="245" t="s">
        <v>171</v>
      </c>
      <c r="C213" s="211">
        <v>5</v>
      </c>
      <c r="D213" s="196"/>
      <c r="E213" s="197" t="s">
        <v>8</v>
      </c>
      <c r="F213" s="185">
        <v>1</v>
      </c>
      <c r="G213" s="185">
        <v>1000</v>
      </c>
      <c r="H213" s="219">
        <v>1400</v>
      </c>
      <c r="I213" s="185">
        <f t="shared" si="24"/>
        <v>16800</v>
      </c>
      <c r="J213" s="226" t="s">
        <v>163</v>
      </c>
      <c r="K213" s="219"/>
    </row>
    <row r="214" spans="2:11" x14ac:dyDescent="0.2">
      <c r="B214" s="235"/>
      <c r="C214" s="211"/>
      <c r="D214" s="198">
        <v>2</v>
      </c>
      <c r="E214" s="207" t="s">
        <v>11</v>
      </c>
      <c r="F214" s="195">
        <f>SUM(F215:F222)</f>
        <v>8</v>
      </c>
      <c r="G214" s="195">
        <f>SUM(G215:G222)</f>
        <v>8300</v>
      </c>
      <c r="H214" s="218">
        <f>SUM(H215:H222)</f>
        <v>10750</v>
      </c>
      <c r="I214" s="195">
        <f t="shared" si="24"/>
        <v>129000</v>
      </c>
      <c r="J214" s="227"/>
      <c r="K214" s="218"/>
    </row>
    <row r="215" spans="2:11" x14ac:dyDescent="0.2">
      <c r="B215" s="245" t="s">
        <v>168</v>
      </c>
      <c r="C215" s="211">
        <v>3</v>
      </c>
      <c r="D215" s="196"/>
      <c r="E215" s="199" t="s">
        <v>7</v>
      </c>
      <c r="F215" s="185">
        <v>1</v>
      </c>
      <c r="G215" s="185">
        <v>1600</v>
      </c>
      <c r="H215" s="219">
        <v>1800</v>
      </c>
      <c r="I215" s="185">
        <f t="shared" si="24"/>
        <v>21600</v>
      </c>
      <c r="J215" s="226" t="s">
        <v>163</v>
      </c>
      <c r="K215" s="219"/>
    </row>
    <row r="216" spans="2:11" x14ac:dyDescent="0.2">
      <c r="B216" s="245" t="s">
        <v>172</v>
      </c>
      <c r="C216" s="211">
        <v>5</v>
      </c>
      <c r="D216" s="196"/>
      <c r="E216" s="199" t="s">
        <v>8</v>
      </c>
      <c r="F216" s="185">
        <v>1</v>
      </c>
      <c r="G216" s="185">
        <v>1000</v>
      </c>
      <c r="H216" s="219">
        <v>1600</v>
      </c>
      <c r="I216" s="185">
        <f t="shared" si="24"/>
        <v>19200</v>
      </c>
      <c r="J216" s="226" t="s">
        <v>163</v>
      </c>
      <c r="K216" s="219"/>
    </row>
    <row r="217" spans="2:11" x14ac:dyDescent="0.2">
      <c r="B217" s="245" t="s">
        <v>171</v>
      </c>
      <c r="C217" s="211">
        <v>5</v>
      </c>
      <c r="D217" s="196"/>
      <c r="E217" s="199" t="s">
        <v>8</v>
      </c>
      <c r="F217" s="185">
        <v>1</v>
      </c>
      <c r="G217" s="185">
        <v>1000</v>
      </c>
      <c r="H217" s="219">
        <v>1200</v>
      </c>
      <c r="I217" s="185">
        <f t="shared" si="24"/>
        <v>14400</v>
      </c>
      <c r="J217" s="226" t="s">
        <v>163</v>
      </c>
      <c r="K217" s="219"/>
    </row>
    <row r="218" spans="2:11" x14ac:dyDescent="0.2">
      <c r="B218" s="245" t="s">
        <v>171</v>
      </c>
      <c r="C218" s="211">
        <v>5</v>
      </c>
      <c r="D218" s="196"/>
      <c r="E218" s="199" t="s">
        <v>8</v>
      </c>
      <c r="F218" s="185">
        <v>1</v>
      </c>
      <c r="G218" s="185">
        <v>1000</v>
      </c>
      <c r="H218" s="219">
        <v>1000</v>
      </c>
      <c r="I218" s="185">
        <f t="shared" si="24"/>
        <v>12000</v>
      </c>
      <c r="J218" s="226" t="s">
        <v>163</v>
      </c>
      <c r="K218" s="219"/>
    </row>
    <row r="219" spans="2:11" x14ac:dyDescent="0.2">
      <c r="B219" s="245" t="s">
        <v>171</v>
      </c>
      <c r="C219" s="211">
        <v>5</v>
      </c>
      <c r="D219" s="196"/>
      <c r="E219" s="199" t="s">
        <v>8</v>
      </c>
      <c r="F219" s="185">
        <v>1</v>
      </c>
      <c r="G219" s="185">
        <v>1000</v>
      </c>
      <c r="H219" s="219">
        <v>1600</v>
      </c>
      <c r="I219" s="185">
        <f t="shared" si="24"/>
        <v>19200</v>
      </c>
      <c r="J219" s="226" t="s">
        <v>163</v>
      </c>
      <c r="K219" s="219"/>
    </row>
    <row r="220" spans="2:11" x14ac:dyDescent="0.2">
      <c r="B220" s="245" t="s">
        <v>169</v>
      </c>
      <c r="C220" s="211">
        <v>6</v>
      </c>
      <c r="D220" s="196"/>
      <c r="E220" s="199" t="s">
        <v>9</v>
      </c>
      <c r="F220" s="185">
        <v>1</v>
      </c>
      <c r="G220" s="185">
        <v>900</v>
      </c>
      <c r="H220" s="219">
        <v>950</v>
      </c>
      <c r="I220" s="185">
        <f t="shared" si="24"/>
        <v>11400</v>
      </c>
      <c r="J220" s="226" t="s">
        <v>163</v>
      </c>
      <c r="K220" s="219"/>
    </row>
    <row r="221" spans="2:11" x14ac:dyDescent="0.2">
      <c r="B221" s="245" t="s">
        <v>177</v>
      </c>
      <c r="C221" s="211">
        <v>6</v>
      </c>
      <c r="D221" s="196"/>
      <c r="E221" s="199" t="s">
        <v>9</v>
      </c>
      <c r="F221" s="185">
        <v>1</v>
      </c>
      <c r="G221" s="185">
        <v>900</v>
      </c>
      <c r="H221" s="219">
        <v>1400</v>
      </c>
      <c r="I221" s="185">
        <f t="shared" si="24"/>
        <v>16800</v>
      </c>
      <c r="J221" s="226" t="s">
        <v>163</v>
      </c>
      <c r="K221" s="219"/>
    </row>
    <row r="222" spans="2:11" x14ac:dyDescent="0.2">
      <c r="B222" s="245" t="s">
        <v>177</v>
      </c>
      <c r="C222" s="211">
        <v>6</v>
      </c>
      <c r="D222" s="196"/>
      <c r="E222" s="199" t="s">
        <v>9</v>
      </c>
      <c r="F222" s="210">
        <v>1</v>
      </c>
      <c r="G222" s="185">
        <v>900</v>
      </c>
      <c r="H222" s="219">
        <v>1200</v>
      </c>
      <c r="I222" s="185">
        <f t="shared" si="24"/>
        <v>14400</v>
      </c>
      <c r="J222" s="226" t="s">
        <v>163</v>
      </c>
      <c r="K222" s="219"/>
    </row>
    <row r="223" spans="2:11" ht="25.5" x14ac:dyDescent="0.2">
      <c r="B223" s="236"/>
      <c r="C223" s="195"/>
      <c r="D223" s="201" t="s">
        <v>65</v>
      </c>
      <c r="E223" s="195" t="s">
        <v>78</v>
      </c>
      <c r="F223" s="195">
        <f>SUM(F224:F226)</f>
        <v>3</v>
      </c>
      <c r="G223" s="195">
        <f>SUM(G224:G226)</f>
        <v>4150</v>
      </c>
      <c r="H223" s="218">
        <f>SUM(H224:H226)</f>
        <v>7200</v>
      </c>
      <c r="I223" s="195">
        <f t="shared" si="24"/>
        <v>86400</v>
      </c>
      <c r="J223" s="227"/>
      <c r="K223" s="218"/>
    </row>
    <row r="224" spans="2:11" x14ac:dyDescent="0.2">
      <c r="B224" s="245" t="s">
        <v>170</v>
      </c>
      <c r="C224" s="211">
        <v>1</v>
      </c>
      <c r="D224" s="196"/>
      <c r="E224" s="197" t="s">
        <v>4</v>
      </c>
      <c r="F224" s="185">
        <v>1</v>
      </c>
      <c r="G224" s="185">
        <v>2150</v>
      </c>
      <c r="H224" s="219">
        <v>4400</v>
      </c>
      <c r="I224" s="185">
        <f t="shared" si="24"/>
        <v>52800</v>
      </c>
      <c r="J224" s="226" t="s">
        <v>163</v>
      </c>
      <c r="K224" s="219"/>
    </row>
    <row r="225" spans="2:13" x14ac:dyDescent="0.2">
      <c r="B225" s="245" t="s">
        <v>177</v>
      </c>
      <c r="C225" s="211">
        <v>5</v>
      </c>
      <c r="D225" s="196"/>
      <c r="E225" s="197" t="s">
        <v>8</v>
      </c>
      <c r="F225" s="185">
        <v>1</v>
      </c>
      <c r="G225" s="185">
        <v>1000</v>
      </c>
      <c r="H225" s="219">
        <v>1400</v>
      </c>
      <c r="I225" s="185">
        <f t="shared" si="24"/>
        <v>16800</v>
      </c>
      <c r="J225" s="226" t="s">
        <v>163</v>
      </c>
      <c r="K225" s="219"/>
    </row>
    <row r="226" spans="2:13" x14ac:dyDescent="0.2">
      <c r="B226" s="245" t="s">
        <v>177</v>
      </c>
      <c r="C226" s="211">
        <v>5</v>
      </c>
      <c r="D226" s="196"/>
      <c r="E226" s="197" t="s">
        <v>8</v>
      </c>
      <c r="F226" s="185">
        <v>1</v>
      </c>
      <c r="G226" s="185">
        <v>1000</v>
      </c>
      <c r="H226" s="219">
        <v>1400</v>
      </c>
      <c r="I226" s="185">
        <f t="shared" si="24"/>
        <v>16800</v>
      </c>
      <c r="J226" s="226" t="s">
        <v>163</v>
      </c>
      <c r="K226" s="219"/>
    </row>
    <row r="227" spans="2:13" ht="48.75" customHeight="1" x14ac:dyDescent="0.2">
      <c r="B227" s="251"/>
      <c r="C227" s="268"/>
      <c r="D227" s="269"/>
      <c r="E227" s="116" t="s">
        <v>105</v>
      </c>
      <c r="F227" s="275">
        <f>SUM(F228:F233)</f>
        <v>6</v>
      </c>
      <c r="G227" s="275">
        <f t="shared" ref="G227:I227" si="25">SUM(G228:G233)</f>
        <v>6100</v>
      </c>
      <c r="H227" s="275">
        <f t="shared" si="25"/>
        <v>9350</v>
      </c>
      <c r="I227" s="275">
        <f t="shared" si="25"/>
        <v>112200</v>
      </c>
      <c r="J227" s="270"/>
      <c r="K227" s="267"/>
    </row>
    <row r="228" spans="2:13" ht="15" x14ac:dyDescent="0.2">
      <c r="B228" s="237"/>
      <c r="C228" s="181"/>
      <c r="D228" s="181"/>
      <c r="E228" s="178" t="s">
        <v>16</v>
      </c>
      <c r="F228" s="200">
        <v>1</v>
      </c>
      <c r="G228" s="185">
        <v>1900</v>
      </c>
      <c r="H228" s="185">
        <v>2150</v>
      </c>
      <c r="I228" s="185">
        <f t="shared" ref="I228:I233" si="26">H228*12</f>
        <v>25800</v>
      </c>
      <c r="J228" s="240" t="s">
        <v>163</v>
      </c>
      <c r="K228" s="185"/>
    </row>
    <row r="229" spans="2:13" ht="15" x14ac:dyDescent="0.2">
      <c r="B229" s="235"/>
      <c r="C229" s="211">
        <v>8</v>
      </c>
      <c r="D229" s="181"/>
      <c r="E229" s="199" t="s">
        <v>17</v>
      </c>
      <c r="F229" s="200">
        <v>1</v>
      </c>
      <c r="G229" s="185">
        <v>1000</v>
      </c>
      <c r="H229" s="202">
        <v>2000</v>
      </c>
      <c r="I229" s="185">
        <f t="shared" si="26"/>
        <v>24000</v>
      </c>
      <c r="J229" s="240" t="s">
        <v>163</v>
      </c>
      <c r="K229" s="208"/>
    </row>
    <row r="230" spans="2:13" ht="15" x14ac:dyDescent="0.2">
      <c r="B230" s="235"/>
      <c r="C230" s="211">
        <v>8</v>
      </c>
      <c r="D230" s="181"/>
      <c r="E230" s="199" t="s">
        <v>80</v>
      </c>
      <c r="F230" s="200">
        <v>1</v>
      </c>
      <c r="G230" s="185">
        <v>800</v>
      </c>
      <c r="H230" s="202">
        <v>1300</v>
      </c>
      <c r="I230" s="185">
        <f t="shared" si="26"/>
        <v>15600</v>
      </c>
      <c r="J230" s="240" t="s">
        <v>163</v>
      </c>
      <c r="K230" s="208"/>
    </row>
    <row r="231" spans="2:13" ht="15" x14ac:dyDescent="0.2">
      <c r="B231" s="235"/>
      <c r="C231" s="211">
        <v>8</v>
      </c>
      <c r="D231" s="181"/>
      <c r="E231" s="199" t="s">
        <v>19</v>
      </c>
      <c r="F231" s="200">
        <v>1</v>
      </c>
      <c r="G231" s="185">
        <v>800</v>
      </c>
      <c r="H231" s="202">
        <v>1300</v>
      </c>
      <c r="I231" s="185">
        <f t="shared" si="26"/>
        <v>15600</v>
      </c>
      <c r="J231" s="240" t="s">
        <v>163</v>
      </c>
      <c r="K231" s="185"/>
    </row>
    <row r="232" spans="2:13" ht="15" x14ac:dyDescent="0.2">
      <c r="B232" s="235"/>
      <c r="C232" s="211">
        <v>8</v>
      </c>
      <c r="D232" s="181"/>
      <c r="E232" s="199" t="s">
        <v>19</v>
      </c>
      <c r="F232" s="200">
        <v>1</v>
      </c>
      <c r="G232" s="185">
        <v>800</v>
      </c>
      <c r="H232" s="202">
        <v>1300</v>
      </c>
      <c r="I232" s="185">
        <f t="shared" si="26"/>
        <v>15600</v>
      </c>
      <c r="J232" s="240" t="s">
        <v>163</v>
      </c>
      <c r="K232" s="185"/>
    </row>
    <row r="233" spans="2:13" ht="15" x14ac:dyDescent="0.2">
      <c r="B233" s="235"/>
      <c r="C233" s="211">
        <v>8</v>
      </c>
      <c r="D233" s="181"/>
      <c r="E233" s="199" t="s">
        <v>19</v>
      </c>
      <c r="F233" s="200">
        <v>1</v>
      </c>
      <c r="G233" s="185">
        <v>800</v>
      </c>
      <c r="H233" s="202">
        <v>1300</v>
      </c>
      <c r="I233" s="185">
        <f t="shared" si="26"/>
        <v>15600</v>
      </c>
      <c r="J233" s="240" t="s">
        <v>163</v>
      </c>
      <c r="K233" s="208"/>
    </row>
    <row r="234" spans="2:13" ht="30" x14ac:dyDescent="0.2">
      <c r="B234" s="251"/>
      <c r="C234" s="268"/>
      <c r="D234" s="269"/>
      <c r="E234" s="116" t="s">
        <v>103</v>
      </c>
      <c r="F234" s="275">
        <f>SUM(F236:F240)</f>
        <v>5</v>
      </c>
      <c r="G234" s="275">
        <f t="shared" ref="G234:I234" si="27">SUM(G236:G240)</f>
        <v>14650</v>
      </c>
      <c r="H234" s="275">
        <f t="shared" si="27"/>
        <v>29650</v>
      </c>
      <c r="I234" s="275">
        <f t="shared" si="27"/>
        <v>355800</v>
      </c>
      <c r="J234" s="266"/>
      <c r="K234" s="267"/>
    </row>
    <row r="235" spans="2:13" ht="15" x14ac:dyDescent="0.2">
      <c r="B235" s="237"/>
      <c r="C235" s="181"/>
      <c r="D235" s="181"/>
      <c r="E235" s="181" t="s">
        <v>22</v>
      </c>
      <c r="F235" s="190"/>
      <c r="G235" s="190"/>
      <c r="H235" s="190"/>
      <c r="I235" s="190"/>
      <c r="J235" s="225"/>
      <c r="K235" s="190"/>
    </row>
    <row r="236" spans="2:13" ht="15" x14ac:dyDescent="0.2">
      <c r="B236" s="233"/>
      <c r="C236" s="180"/>
      <c r="D236" s="191"/>
      <c r="E236" s="179" t="s">
        <v>13</v>
      </c>
      <c r="F236" s="191">
        <v>1</v>
      </c>
      <c r="G236" s="185">
        <v>3540</v>
      </c>
      <c r="H236" s="185">
        <v>6250</v>
      </c>
      <c r="I236" s="185">
        <f t="shared" ref="I236:I240" si="28">H236*12</f>
        <v>75000</v>
      </c>
      <c r="J236" s="226" t="s">
        <v>163</v>
      </c>
      <c r="K236" s="185"/>
      <c r="M236" s="231"/>
    </row>
    <row r="237" spans="2:13" s="188" customFormat="1" ht="15" x14ac:dyDescent="0.2">
      <c r="B237" s="239"/>
      <c r="C237" s="193"/>
      <c r="D237" s="192"/>
      <c r="E237" s="221" t="s">
        <v>14</v>
      </c>
      <c r="F237" s="192">
        <v>1</v>
      </c>
      <c r="G237" s="219">
        <v>2950</v>
      </c>
      <c r="H237" s="219">
        <v>6200</v>
      </c>
      <c r="I237" s="219">
        <f t="shared" si="28"/>
        <v>74400</v>
      </c>
      <c r="J237" s="226" t="s">
        <v>163</v>
      </c>
      <c r="K237" s="219"/>
    </row>
    <row r="238" spans="2:13" ht="15" x14ac:dyDescent="0.2">
      <c r="B238" s="233"/>
      <c r="C238" s="180"/>
      <c r="D238" s="191"/>
      <c r="E238" s="179" t="s">
        <v>15</v>
      </c>
      <c r="F238" s="191">
        <v>1</v>
      </c>
      <c r="G238" s="185">
        <v>2720</v>
      </c>
      <c r="H238" s="185">
        <v>6000</v>
      </c>
      <c r="I238" s="185">
        <f t="shared" si="28"/>
        <v>72000</v>
      </c>
      <c r="J238" s="226" t="s">
        <v>163</v>
      </c>
      <c r="K238" s="185"/>
    </row>
    <row r="239" spans="2:13" ht="15" x14ac:dyDescent="0.2">
      <c r="B239" s="233"/>
      <c r="C239" s="180"/>
      <c r="D239" s="180"/>
      <c r="E239" s="179" t="s">
        <v>15</v>
      </c>
      <c r="F239" s="191">
        <v>1</v>
      </c>
      <c r="G239" s="185">
        <v>2720</v>
      </c>
      <c r="H239" s="185">
        <v>5600</v>
      </c>
      <c r="I239" s="185">
        <f t="shared" si="28"/>
        <v>67200</v>
      </c>
      <c r="J239" s="226" t="s">
        <v>163</v>
      </c>
      <c r="K239" s="185"/>
    </row>
    <row r="240" spans="2:13" s="188" customFormat="1" ht="15" x14ac:dyDescent="0.2">
      <c r="B240" s="239"/>
      <c r="C240" s="193"/>
      <c r="D240" s="193"/>
      <c r="E240" s="221" t="s">
        <v>15</v>
      </c>
      <c r="F240" s="192">
        <v>1</v>
      </c>
      <c r="G240" s="219">
        <v>2720</v>
      </c>
      <c r="H240" s="219">
        <v>5600</v>
      </c>
      <c r="I240" s="219">
        <f t="shared" si="28"/>
        <v>67200</v>
      </c>
      <c r="J240" s="226" t="s">
        <v>163</v>
      </c>
      <c r="K240" s="219"/>
    </row>
    <row r="241" spans="2:11" ht="45" x14ac:dyDescent="0.2">
      <c r="B241" s="235"/>
      <c r="C241" s="211"/>
      <c r="D241" s="196"/>
      <c r="E241" s="104" t="s">
        <v>99</v>
      </c>
      <c r="F241" s="241">
        <f>F242+F261+F306</f>
        <v>103</v>
      </c>
      <c r="G241" s="241">
        <f>G242+G261+G306</f>
        <v>84880</v>
      </c>
      <c r="H241" s="241">
        <f>H242+H261+H306</f>
        <v>98521</v>
      </c>
      <c r="I241" s="241">
        <f>I242+I261+I306</f>
        <v>1182252</v>
      </c>
      <c r="J241" s="226"/>
      <c r="K241" s="215"/>
    </row>
    <row r="242" spans="2:11" ht="16.5" customHeight="1" x14ac:dyDescent="0.2">
      <c r="B242" s="235"/>
      <c r="C242" s="211"/>
      <c r="D242" s="196"/>
      <c r="E242" s="208" t="s">
        <v>152</v>
      </c>
      <c r="F242" s="208">
        <f>SUM(F243:F260)</f>
        <v>18</v>
      </c>
      <c r="G242" s="208">
        <f>SUM(G243:G260)</f>
        <v>27125</v>
      </c>
      <c r="H242" s="208">
        <f>SUM(H243:H260)</f>
        <v>34325</v>
      </c>
      <c r="I242" s="208">
        <f>SUM(I243:I260)</f>
        <v>411900</v>
      </c>
      <c r="J242" s="226"/>
      <c r="K242" s="215"/>
    </row>
    <row r="243" spans="2:11" s="188" customFormat="1" x14ac:dyDescent="0.2">
      <c r="B243" s="276"/>
      <c r="C243" s="212"/>
      <c r="D243" s="217"/>
      <c r="E243" s="242" t="s">
        <v>160</v>
      </c>
      <c r="F243" s="219">
        <v>1</v>
      </c>
      <c r="G243" s="219">
        <v>2500</v>
      </c>
      <c r="H243" s="219">
        <v>5000</v>
      </c>
      <c r="I243" s="219">
        <f>H243*12</f>
        <v>60000</v>
      </c>
      <c r="J243" s="243" t="s">
        <v>89</v>
      </c>
      <c r="K243" s="277"/>
    </row>
    <row r="244" spans="2:11" s="188" customFormat="1" ht="25.5" x14ac:dyDescent="0.2">
      <c r="B244" s="276"/>
      <c r="C244" s="212"/>
      <c r="D244" s="217"/>
      <c r="E244" s="242" t="s">
        <v>161</v>
      </c>
      <c r="F244" s="219">
        <v>1</v>
      </c>
      <c r="G244" s="219">
        <v>2150</v>
      </c>
      <c r="H244" s="219">
        <v>4300</v>
      </c>
      <c r="I244" s="219">
        <f t="shared" ref="I244:I260" si="29">H244*12</f>
        <v>51600</v>
      </c>
      <c r="J244" s="243" t="s">
        <v>89</v>
      </c>
      <c r="K244" s="277"/>
    </row>
    <row r="245" spans="2:11" s="188" customFormat="1" ht="25.5" x14ac:dyDescent="0.2">
      <c r="B245" s="276"/>
      <c r="C245" s="212"/>
      <c r="D245" s="217"/>
      <c r="E245" s="242" t="s">
        <v>162</v>
      </c>
      <c r="F245" s="219">
        <v>1</v>
      </c>
      <c r="G245" s="219">
        <v>2500</v>
      </c>
      <c r="H245" s="219">
        <v>5000</v>
      </c>
      <c r="I245" s="219">
        <f t="shared" si="29"/>
        <v>60000</v>
      </c>
      <c r="J245" s="243" t="s">
        <v>89</v>
      </c>
      <c r="K245" s="277"/>
    </row>
    <row r="246" spans="2:11" ht="25.5" x14ac:dyDescent="0.2">
      <c r="B246" s="235"/>
      <c r="C246" s="211"/>
      <c r="D246" s="196"/>
      <c r="E246" s="242" t="s">
        <v>159</v>
      </c>
      <c r="F246" s="219">
        <v>1</v>
      </c>
      <c r="G246" s="219">
        <v>900</v>
      </c>
      <c r="H246" s="219">
        <v>950</v>
      </c>
      <c r="I246" s="219">
        <f t="shared" si="29"/>
        <v>11400</v>
      </c>
      <c r="J246" s="226" t="s">
        <v>89</v>
      </c>
      <c r="K246" s="215"/>
    </row>
    <row r="247" spans="2:11" ht="25.5" x14ac:dyDescent="0.2">
      <c r="B247" s="235"/>
      <c r="C247" s="211"/>
      <c r="D247" s="196"/>
      <c r="E247" s="242" t="s">
        <v>159</v>
      </c>
      <c r="F247" s="219">
        <v>1</v>
      </c>
      <c r="G247" s="219">
        <v>500</v>
      </c>
      <c r="H247" s="219">
        <v>500</v>
      </c>
      <c r="I247" s="219">
        <f>H247*12</f>
        <v>6000</v>
      </c>
      <c r="J247" s="226" t="s">
        <v>89</v>
      </c>
      <c r="K247" s="215"/>
    </row>
    <row r="248" spans="2:11" s="284" customFormat="1" x14ac:dyDescent="0.2">
      <c r="B248" s="245"/>
      <c r="C248" s="278"/>
      <c r="D248" s="279"/>
      <c r="E248" s="280" t="s">
        <v>32</v>
      </c>
      <c r="F248" s="281">
        <v>1</v>
      </c>
      <c r="G248" s="281">
        <v>2500</v>
      </c>
      <c r="H248" s="281">
        <v>2500</v>
      </c>
      <c r="I248" s="281">
        <f t="shared" si="29"/>
        <v>30000</v>
      </c>
      <c r="J248" s="282" t="s">
        <v>89</v>
      </c>
      <c r="K248" s="283"/>
    </row>
    <row r="249" spans="2:11" s="284" customFormat="1" ht="25.5" x14ac:dyDescent="0.2">
      <c r="B249" s="245"/>
      <c r="C249" s="278"/>
      <c r="D249" s="279"/>
      <c r="E249" s="280" t="s">
        <v>151</v>
      </c>
      <c r="F249" s="281">
        <v>1</v>
      </c>
      <c r="G249" s="281">
        <v>800</v>
      </c>
      <c r="H249" s="281">
        <v>800</v>
      </c>
      <c r="I249" s="281">
        <f t="shared" si="29"/>
        <v>9600</v>
      </c>
      <c r="J249" s="282" t="s">
        <v>89</v>
      </c>
      <c r="K249" s="283"/>
    </row>
    <row r="250" spans="2:11" s="284" customFormat="1" ht="25.5" x14ac:dyDescent="0.2">
      <c r="B250" s="245"/>
      <c r="C250" s="278"/>
      <c r="D250" s="279"/>
      <c r="E250" s="280" t="s">
        <v>151</v>
      </c>
      <c r="F250" s="281">
        <v>1</v>
      </c>
      <c r="G250" s="281">
        <v>800</v>
      </c>
      <c r="H250" s="281">
        <v>800</v>
      </c>
      <c r="I250" s="281">
        <f t="shared" si="29"/>
        <v>9600</v>
      </c>
      <c r="J250" s="282" t="s">
        <v>89</v>
      </c>
      <c r="K250" s="283"/>
    </row>
    <row r="251" spans="2:11" s="284" customFormat="1" ht="25.5" x14ac:dyDescent="0.2">
      <c r="B251" s="245"/>
      <c r="C251" s="278"/>
      <c r="D251" s="279"/>
      <c r="E251" s="280" t="s">
        <v>150</v>
      </c>
      <c r="F251" s="281">
        <v>1</v>
      </c>
      <c r="G251" s="281">
        <v>800</v>
      </c>
      <c r="H251" s="281">
        <v>800</v>
      </c>
      <c r="I251" s="281">
        <f t="shared" si="29"/>
        <v>9600</v>
      </c>
      <c r="J251" s="282" t="s">
        <v>89</v>
      </c>
      <c r="K251" s="283"/>
    </row>
    <row r="252" spans="2:11" ht="38.25" x14ac:dyDescent="0.2">
      <c r="B252" s="235"/>
      <c r="C252" s="211"/>
      <c r="D252" s="196"/>
      <c r="E252" s="199" t="s">
        <v>149</v>
      </c>
      <c r="F252" s="185">
        <v>1</v>
      </c>
      <c r="G252" s="185">
        <v>1000</v>
      </c>
      <c r="H252" s="185">
        <v>1000</v>
      </c>
      <c r="I252" s="185">
        <f t="shared" si="29"/>
        <v>12000</v>
      </c>
      <c r="J252" s="226" t="s">
        <v>89</v>
      </c>
      <c r="K252" s="215"/>
    </row>
    <row r="253" spans="2:11" ht="25.5" x14ac:dyDescent="0.2">
      <c r="B253" s="235"/>
      <c r="C253" s="211"/>
      <c r="D253" s="196"/>
      <c r="E253" s="199" t="s">
        <v>148</v>
      </c>
      <c r="F253" s="185">
        <v>1</v>
      </c>
      <c r="G253" s="185">
        <v>800</v>
      </c>
      <c r="H253" s="185">
        <v>800</v>
      </c>
      <c r="I253" s="185">
        <f t="shared" si="29"/>
        <v>9600</v>
      </c>
      <c r="J253" s="226" t="s">
        <v>89</v>
      </c>
      <c r="K253" s="215"/>
    </row>
    <row r="254" spans="2:11" ht="25.5" x14ac:dyDescent="0.2">
      <c r="B254" s="235"/>
      <c r="C254" s="211"/>
      <c r="D254" s="196"/>
      <c r="E254" s="199" t="s">
        <v>147</v>
      </c>
      <c r="F254" s="185">
        <v>1</v>
      </c>
      <c r="G254" s="185">
        <v>1000</v>
      </c>
      <c r="H254" s="185">
        <v>1000</v>
      </c>
      <c r="I254" s="185">
        <f t="shared" si="29"/>
        <v>12000</v>
      </c>
      <c r="J254" s="226" t="s">
        <v>89</v>
      </c>
      <c r="K254" s="215"/>
    </row>
    <row r="255" spans="2:11" x14ac:dyDescent="0.2">
      <c r="B255" s="235"/>
      <c r="C255" s="211"/>
      <c r="D255" s="196"/>
      <c r="E255" s="199" t="s">
        <v>48</v>
      </c>
      <c r="F255" s="185">
        <v>1</v>
      </c>
      <c r="G255" s="185">
        <v>1250</v>
      </c>
      <c r="H255" s="185">
        <v>1250</v>
      </c>
      <c r="I255" s="185">
        <f t="shared" si="29"/>
        <v>15000</v>
      </c>
      <c r="J255" s="226" t="s">
        <v>89</v>
      </c>
      <c r="K255" s="215"/>
    </row>
    <row r="256" spans="2:11" x14ac:dyDescent="0.2">
      <c r="B256" s="235"/>
      <c r="C256" s="211"/>
      <c r="D256" s="196"/>
      <c r="E256" s="199" t="s">
        <v>48</v>
      </c>
      <c r="F256" s="219">
        <v>1</v>
      </c>
      <c r="G256" s="219">
        <v>2500</v>
      </c>
      <c r="H256" s="219">
        <v>2500</v>
      </c>
      <c r="I256" s="219">
        <f t="shared" si="29"/>
        <v>30000</v>
      </c>
      <c r="J256" s="226" t="s">
        <v>89</v>
      </c>
      <c r="K256" s="215"/>
    </row>
    <row r="257" spans="2:11" x14ac:dyDescent="0.2">
      <c r="B257" s="235"/>
      <c r="C257" s="211"/>
      <c r="D257" s="196"/>
      <c r="E257" s="199" t="s">
        <v>48</v>
      </c>
      <c r="F257" s="219">
        <v>1</v>
      </c>
      <c r="G257" s="219">
        <v>1250</v>
      </c>
      <c r="H257" s="219">
        <v>1250</v>
      </c>
      <c r="I257" s="219">
        <f t="shared" si="29"/>
        <v>15000</v>
      </c>
      <c r="J257" s="226" t="s">
        <v>89</v>
      </c>
      <c r="K257" s="215"/>
    </row>
    <row r="258" spans="2:11" ht="25.5" x14ac:dyDescent="0.2">
      <c r="B258" s="235"/>
      <c r="C258" s="211"/>
      <c r="D258" s="196"/>
      <c r="E258" s="199" t="s">
        <v>146</v>
      </c>
      <c r="F258" s="185">
        <v>1</v>
      </c>
      <c r="G258" s="185">
        <v>800</v>
      </c>
      <c r="H258" s="185">
        <v>800</v>
      </c>
      <c r="I258" s="185">
        <f t="shared" si="29"/>
        <v>9600</v>
      </c>
      <c r="J258" s="226" t="s">
        <v>89</v>
      </c>
      <c r="K258" s="215"/>
    </row>
    <row r="259" spans="2:11" x14ac:dyDescent="0.2">
      <c r="B259" s="235"/>
      <c r="C259" s="211"/>
      <c r="D259" s="196"/>
      <c r="E259" s="199" t="s">
        <v>54</v>
      </c>
      <c r="F259" s="185">
        <v>1</v>
      </c>
      <c r="G259" s="185">
        <v>3200</v>
      </c>
      <c r="H259" s="185">
        <v>3200</v>
      </c>
      <c r="I259" s="185">
        <f t="shared" si="29"/>
        <v>38400</v>
      </c>
      <c r="J259" s="226" t="s">
        <v>89</v>
      </c>
      <c r="K259" s="215"/>
    </row>
    <row r="260" spans="2:11" x14ac:dyDescent="0.2">
      <c r="B260" s="235"/>
      <c r="C260" s="211"/>
      <c r="D260" s="196"/>
      <c r="E260" s="199" t="s">
        <v>54</v>
      </c>
      <c r="F260" s="185">
        <v>1</v>
      </c>
      <c r="G260" s="185">
        <v>1875</v>
      </c>
      <c r="H260" s="185">
        <v>1875</v>
      </c>
      <c r="I260" s="185">
        <f t="shared" si="29"/>
        <v>22500</v>
      </c>
      <c r="J260" s="226" t="s">
        <v>89</v>
      </c>
      <c r="K260" s="215"/>
    </row>
    <row r="261" spans="2:11" ht="38.25" customHeight="1" x14ac:dyDescent="0.2">
      <c r="B261" s="235"/>
      <c r="C261" s="211"/>
      <c r="D261" s="196"/>
      <c r="E261" s="204" t="s">
        <v>158</v>
      </c>
      <c r="F261" s="208">
        <f>SUM(F262:F305)</f>
        <v>44</v>
      </c>
      <c r="G261" s="208">
        <f t="shared" ref="G261:I261" si="30">SUM(G262:G305)</f>
        <v>35800</v>
      </c>
      <c r="H261" s="208">
        <f t="shared" si="30"/>
        <v>38115</v>
      </c>
      <c r="I261" s="208">
        <f t="shared" si="30"/>
        <v>457380</v>
      </c>
      <c r="J261" s="226"/>
      <c r="K261" s="215"/>
    </row>
    <row r="262" spans="2:11" x14ac:dyDescent="0.2">
      <c r="B262" s="235"/>
      <c r="C262" s="211"/>
      <c r="D262" s="196"/>
      <c r="E262" s="199" t="s">
        <v>8</v>
      </c>
      <c r="F262" s="185">
        <v>1</v>
      </c>
      <c r="G262" s="185">
        <v>1000</v>
      </c>
      <c r="H262" s="185">
        <v>1335</v>
      </c>
      <c r="I262" s="185">
        <f>H262*12</f>
        <v>16020</v>
      </c>
      <c r="J262" s="226" t="s">
        <v>89</v>
      </c>
      <c r="K262" s="215"/>
    </row>
    <row r="263" spans="2:11" x14ac:dyDescent="0.2">
      <c r="B263" s="235"/>
      <c r="C263" s="211"/>
      <c r="D263" s="196"/>
      <c r="E263" s="199" t="s">
        <v>8</v>
      </c>
      <c r="F263" s="185">
        <v>1</v>
      </c>
      <c r="G263" s="185">
        <v>1000</v>
      </c>
      <c r="H263" s="185">
        <v>1335</v>
      </c>
      <c r="I263" s="185">
        <f t="shared" ref="I263:I305" si="31">H263*12</f>
        <v>16020</v>
      </c>
      <c r="J263" s="226" t="s">
        <v>89</v>
      </c>
      <c r="K263" s="215"/>
    </row>
    <row r="264" spans="2:11" x14ac:dyDescent="0.2">
      <c r="B264" s="235"/>
      <c r="C264" s="211"/>
      <c r="D264" s="196"/>
      <c r="E264" s="199" t="s">
        <v>8</v>
      </c>
      <c r="F264" s="185">
        <v>1</v>
      </c>
      <c r="G264" s="185">
        <v>1000</v>
      </c>
      <c r="H264" s="185">
        <v>1335</v>
      </c>
      <c r="I264" s="185">
        <f t="shared" si="31"/>
        <v>16020</v>
      </c>
      <c r="J264" s="226" t="s">
        <v>89</v>
      </c>
      <c r="K264" s="215"/>
    </row>
    <row r="265" spans="2:11" x14ac:dyDescent="0.2">
      <c r="B265" s="235"/>
      <c r="C265" s="211"/>
      <c r="D265" s="196"/>
      <c r="E265" s="199" t="s">
        <v>10</v>
      </c>
      <c r="F265" s="185">
        <v>1</v>
      </c>
      <c r="G265" s="185">
        <v>800</v>
      </c>
      <c r="H265" s="185">
        <v>1070</v>
      </c>
      <c r="I265" s="185">
        <f t="shared" si="31"/>
        <v>12840</v>
      </c>
      <c r="J265" s="226" t="s">
        <v>89</v>
      </c>
      <c r="K265" s="215"/>
    </row>
    <row r="266" spans="2:11" x14ac:dyDescent="0.2">
      <c r="B266" s="235"/>
      <c r="C266" s="211"/>
      <c r="D266" s="196"/>
      <c r="E266" s="199" t="s">
        <v>10</v>
      </c>
      <c r="F266" s="185">
        <v>1</v>
      </c>
      <c r="G266" s="185">
        <v>800</v>
      </c>
      <c r="H266" s="185">
        <v>1070</v>
      </c>
      <c r="I266" s="185">
        <f t="shared" si="31"/>
        <v>12840</v>
      </c>
      <c r="J266" s="226" t="s">
        <v>89</v>
      </c>
      <c r="K266" s="215"/>
    </row>
    <row r="267" spans="2:11" x14ac:dyDescent="0.2">
      <c r="B267" s="235"/>
      <c r="C267" s="211"/>
      <c r="D267" s="196"/>
      <c r="E267" s="199" t="s">
        <v>10</v>
      </c>
      <c r="F267" s="185">
        <v>1</v>
      </c>
      <c r="G267" s="185">
        <v>800</v>
      </c>
      <c r="H267" s="185">
        <v>1070</v>
      </c>
      <c r="I267" s="185">
        <f t="shared" si="31"/>
        <v>12840</v>
      </c>
      <c r="J267" s="226" t="s">
        <v>89</v>
      </c>
      <c r="K267" s="215"/>
    </row>
    <row r="268" spans="2:11" x14ac:dyDescent="0.2">
      <c r="B268" s="235"/>
      <c r="C268" s="211"/>
      <c r="D268" s="196"/>
      <c r="E268" s="199" t="s">
        <v>10</v>
      </c>
      <c r="F268" s="185">
        <v>1</v>
      </c>
      <c r="G268" s="185">
        <v>800</v>
      </c>
      <c r="H268" s="185">
        <v>800</v>
      </c>
      <c r="I268" s="185">
        <f t="shared" si="31"/>
        <v>9600</v>
      </c>
      <c r="J268" s="226" t="s">
        <v>89</v>
      </c>
      <c r="K268" s="215"/>
    </row>
    <row r="269" spans="2:11" x14ac:dyDescent="0.2">
      <c r="B269" s="235"/>
      <c r="C269" s="211"/>
      <c r="D269" s="196"/>
      <c r="E269" s="199" t="s">
        <v>10</v>
      </c>
      <c r="F269" s="185">
        <v>1</v>
      </c>
      <c r="G269" s="185">
        <v>800</v>
      </c>
      <c r="H269" s="185">
        <v>800</v>
      </c>
      <c r="I269" s="185">
        <f t="shared" si="31"/>
        <v>9600</v>
      </c>
      <c r="J269" s="226" t="s">
        <v>89</v>
      </c>
      <c r="K269" s="215"/>
    </row>
    <row r="270" spans="2:11" x14ac:dyDescent="0.2">
      <c r="B270" s="235"/>
      <c r="C270" s="211"/>
      <c r="D270" s="196"/>
      <c r="E270" s="199" t="s">
        <v>10</v>
      </c>
      <c r="F270" s="185">
        <v>1</v>
      </c>
      <c r="G270" s="185">
        <v>800</v>
      </c>
      <c r="H270" s="185">
        <v>800</v>
      </c>
      <c r="I270" s="185">
        <f t="shared" si="31"/>
        <v>9600</v>
      </c>
      <c r="J270" s="226" t="s">
        <v>89</v>
      </c>
      <c r="K270" s="215"/>
    </row>
    <row r="271" spans="2:11" x14ac:dyDescent="0.2">
      <c r="B271" s="235"/>
      <c r="C271" s="211"/>
      <c r="D271" s="196"/>
      <c r="E271" s="199" t="s">
        <v>10</v>
      </c>
      <c r="F271" s="185">
        <v>1</v>
      </c>
      <c r="G271" s="185">
        <v>800</v>
      </c>
      <c r="H271" s="185">
        <v>800</v>
      </c>
      <c r="I271" s="185">
        <f t="shared" si="31"/>
        <v>9600</v>
      </c>
      <c r="J271" s="226" t="s">
        <v>89</v>
      </c>
      <c r="K271" s="215"/>
    </row>
    <row r="272" spans="2:11" x14ac:dyDescent="0.2">
      <c r="B272" s="235"/>
      <c r="C272" s="211"/>
      <c r="D272" s="196"/>
      <c r="E272" s="199" t="s">
        <v>10</v>
      </c>
      <c r="F272" s="185">
        <v>1</v>
      </c>
      <c r="G272" s="185">
        <v>800</v>
      </c>
      <c r="H272" s="185">
        <v>800</v>
      </c>
      <c r="I272" s="185">
        <f t="shared" si="31"/>
        <v>9600</v>
      </c>
      <c r="J272" s="226" t="s">
        <v>89</v>
      </c>
      <c r="K272" s="215"/>
    </row>
    <row r="273" spans="2:11" x14ac:dyDescent="0.2">
      <c r="B273" s="235"/>
      <c r="C273" s="211"/>
      <c r="D273" s="196"/>
      <c r="E273" s="199" t="s">
        <v>10</v>
      </c>
      <c r="F273" s="185">
        <v>1</v>
      </c>
      <c r="G273" s="185">
        <v>800</v>
      </c>
      <c r="H273" s="185">
        <v>800</v>
      </c>
      <c r="I273" s="185">
        <f t="shared" si="31"/>
        <v>9600</v>
      </c>
      <c r="J273" s="226" t="s">
        <v>89</v>
      </c>
      <c r="K273" s="215"/>
    </row>
    <row r="274" spans="2:11" x14ac:dyDescent="0.2">
      <c r="B274" s="235"/>
      <c r="C274" s="211"/>
      <c r="D274" s="196"/>
      <c r="E274" s="199" t="s">
        <v>10</v>
      </c>
      <c r="F274" s="185">
        <v>1</v>
      </c>
      <c r="G274" s="185">
        <v>800</v>
      </c>
      <c r="H274" s="185">
        <v>800</v>
      </c>
      <c r="I274" s="185">
        <f t="shared" si="31"/>
        <v>9600</v>
      </c>
      <c r="J274" s="226" t="s">
        <v>89</v>
      </c>
      <c r="K274" s="215"/>
    </row>
    <row r="275" spans="2:11" x14ac:dyDescent="0.2">
      <c r="B275" s="235"/>
      <c r="C275" s="211"/>
      <c r="D275" s="196"/>
      <c r="E275" s="199" t="s">
        <v>10</v>
      </c>
      <c r="F275" s="185">
        <v>1</v>
      </c>
      <c r="G275" s="185">
        <v>800</v>
      </c>
      <c r="H275" s="185">
        <v>800</v>
      </c>
      <c r="I275" s="185">
        <f t="shared" si="31"/>
        <v>9600</v>
      </c>
      <c r="J275" s="226" t="s">
        <v>89</v>
      </c>
      <c r="K275" s="215"/>
    </row>
    <row r="276" spans="2:11" x14ac:dyDescent="0.2">
      <c r="B276" s="235"/>
      <c r="C276" s="211"/>
      <c r="D276" s="196"/>
      <c r="E276" s="199" t="s">
        <v>10</v>
      </c>
      <c r="F276" s="185">
        <v>1</v>
      </c>
      <c r="G276" s="185">
        <v>800</v>
      </c>
      <c r="H276" s="185">
        <v>800</v>
      </c>
      <c r="I276" s="185">
        <f t="shared" si="31"/>
        <v>9600</v>
      </c>
      <c r="J276" s="226" t="s">
        <v>89</v>
      </c>
      <c r="K276" s="215"/>
    </row>
    <row r="277" spans="2:11" x14ac:dyDescent="0.2">
      <c r="B277" s="235"/>
      <c r="C277" s="211"/>
      <c r="D277" s="196"/>
      <c r="E277" s="199" t="s">
        <v>10</v>
      </c>
      <c r="F277" s="185">
        <v>1</v>
      </c>
      <c r="G277" s="185">
        <v>800</v>
      </c>
      <c r="H277" s="185">
        <v>800</v>
      </c>
      <c r="I277" s="185">
        <f t="shared" si="31"/>
        <v>9600</v>
      </c>
      <c r="J277" s="226" t="s">
        <v>89</v>
      </c>
      <c r="K277" s="215"/>
    </row>
    <row r="278" spans="2:11" x14ac:dyDescent="0.2">
      <c r="B278" s="235"/>
      <c r="C278" s="211"/>
      <c r="D278" s="196"/>
      <c r="E278" s="199" t="s">
        <v>10</v>
      </c>
      <c r="F278" s="185">
        <v>1</v>
      </c>
      <c r="G278" s="185">
        <v>800</v>
      </c>
      <c r="H278" s="185">
        <v>800</v>
      </c>
      <c r="I278" s="185">
        <f t="shared" si="31"/>
        <v>9600</v>
      </c>
      <c r="J278" s="226" t="s">
        <v>89</v>
      </c>
      <c r="K278" s="215"/>
    </row>
    <row r="279" spans="2:11" x14ac:dyDescent="0.2">
      <c r="B279" s="235"/>
      <c r="C279" s="211"/>
      <c r="D279" s="196"/>
      <c r="E279" s="199" t="s">
        <v>10</v>
      </c>
      <c r="F279" s="185">
        <v>1</v>
      </c>
      <c r="G279" s="185">
        <v>800</v>
      </c>
      <c r="H279" s="185">
        <v>800</v>
      </c>
      <c r="I279" s="185">
        <f t="shared" si="31"/>
        <v>9600</v>
      </c>
      <c r="J279" s="226" t="s">
        <v>89</v>
      </c>
      <c r="K279" s="215"/>
    </row>
    <row r="280" spans="2:11" x14ac:dyDescent="0.2">
      <c r="B280" s="235"/>
      <c r="C280" s="211"/>
      <c r="D280" s="196"/>
      <c r="E280" s="199" t="s">
        <v>10</v>
      </c>
      <c r="F280" s="185">
        <v>1</v>
      </c>
      <c r="G280" s="185">
        <v>800</v>
      </c>
      <c r="H280" s="185">
        <v>800</v>
      </c>
      <c r="I280" s="185">
        <f t="shared" si="31"/>
        <v>9600</v>
      </c>
      <c r="J280" s="226" t="s">
        <v>89</v>
      </c>
      <c r="K280" s="215"/>
    </row>
    <row r="281" spans="2:11" x14ac:dyDescent="0.2">
      <c r="B281" s="235"/>
      <c r="C281" s="211"/>
      <c r="D281" s="196"/>
      <c r="E281" s="199" t="s">
        <v>10</v>
      </c>
      <c r="F281" s="185">
        <v>1</v>
      </c>
      <c r="G281" s="185">
        <v>800</v>
      </c>
      <c r="H281" s="185">
        <v>800</v>
      </c>
      <c r="I281" s="185">
        <f t="shared" si="31"/>
        <v>9600</v>
      </c>
      <c r="J281" s="226" t="s">
        <v>89</v>
      </c>
      <c r="K281" s="215"/>
    </row>
    <row r="282" spans="2:11" x14ac:dyDescent="0.2">
      <c r="B282" s="235"/>
      <c r="C282" s="211"/>
      <c r="D282" s="196"/>
      <c r="E282" s="199" t="s">
        <v>10</v>
      </c>
      <c r="F282" s="185">
        <v>1</v>
      </c>
      <c r="G282" s="185">
        <v>800</v>
      </c>
      <c r="H282" s="185">
        <v>800</v>
      </c>
      <c r="I282" s="185">
        <f t="shared" si="31"/>
        <v>9600</v>
      </c>
      <c r="J282" s="226" t="s">
        <v>89</v>
      </c>
      <c r="K282" s="215"/>
    </row>
    <row r="283" spans="2:11" x14ac:dyDescent="0.2">
      <c r="B283" s="235"/>
      <c r="C283" s="211"/>
      <c r="D283" s="196"/>
      <c r="E283" s="199" t="s">
        <v>10</v>
      </c>
      <c r="F283" s="185">
        <v>1</v>
      </c>
      <c r="G283" s="185">
        <v>800</v>
      </c>
      <c r="H283" s="185">
        <v>800</v>
      </c>
      <c r="I283" s="185">
        <f t="shared" si="31"/>
        <v>9600</v>
      </c>
      <c r="J283" s="226" t="s">
        <v>89</v>
      </c>
      <c r="K283" s="215"/>
    </row>
    <row r="284" spans="2:11" x14ac:dyDescent="0.2">
      <c r="B284" s="235"/>
      <c r="C284" s="211"/>
      <c r="D284" s="196"/>
      <c r="E284" s="199" t="s">
        <v>10</v>
      </c>
      <c r="F284" s="185">
        <v>1</v>
      </c>
      <c r="G284" s="185">
        <v>800</v>
      </c>
      <c r="H284" s="185">
        <v>800</v>
      </c>
      <c r="I284" s="185">
        <f t="shared" si="31"/>
        <v>9600</v>
      </c>
      <c r="J284" s="226" t="s">
        <v>89</v>
      </c>
      <c r="K284" s="215"/>
    </row>
    <row r="285" spans="2:11" x14ac:dyDescent="0.2">
      <c r="B285" s="235"/>
      <c r="C285" s="211"/>
      <c r="D285" s="196"/>
      <c r="E285" s="199" t="s">
        <v>10</v>
      </c>
      <c r="F285" s="185">
        <v>1</v>
      </c>
      <c r="G285" s="185">
        <v>800</v>
      </c>
      <c r="H285" s="185">
        <v>800</v>
      </c>
      <c r="I285" s="185">
        <f t="shared" si="31"/>
        <v>9600</v>
      </c>
      <c r="J285" s="226" t="s">
        <v>89</v>
      </c>
      <c r="K285" s="215"/>
    </row>
    <row r="286" spans="2:11" x14ac:dyDescent="0.2">
      <c r="B286" s="235"/>
      <c r="C286" s="211"/>
      <c r="D286" s="196"/>
      <c r="E286" s="199" t="s">
        <v>10</v>
      </c>
      <c r="F286" s="185">
        <v>1</v>
      </c>
      <c r="G286" s="185">
        <v>800</v>
      </c>
      <c r="H286" s="185">
        <v>800</v>
      </c>
      <c r="I286" s="185">
        <f t="shared" si="31"/>
        <v>9600</v>
      </c>
      <c r="J286" s="226" t="s">
        <v>89</v>
      </c>
      <c r="K286" s="215"/>
    </row>
    <row r="287" spans="2:11" x14ac:dyDescent="0.2">
      <c r="B287" s="235"/>
      <c r="C287" s="211"/>
      <c r="D287" s="196"/>
      <c r="E287" s="199" t="s">
        <v>10</v>
      </c>
      <c r="F287" s="185">
        <v>1</v>
      </c>
      <c r="G287" s="185">
        <v>800</v>
      </c>
      <c r="H287" s="185">
        <v>800</v>
      </c>
      <c r="I287" s="185">
        <f t="shared" si="31"/>
        <v>9600</v>
      </c>
      <c r="J287" s="226" t="s">
        <v>89</v>
      </c>
      <c r="K287" s="215"/>
    </row>
    <row r="288" spans="2:11" x14ac:dyDescent="0.2">
      <c r="B288" s="235"/>
      <c r="C288" s="211"/>
      <c r="D288" s="196"/>
      <c r="E288" s="199" t="s">
        <v>10</v>
      </c>
      <c r="F288" s="185">
        <v>1</v>
      </c>
      <c r="G288" s="185">
        <v>800</v>
      </c>
      <c r="H288" s="185">
        <v>800</v>
      </c>
      <c r="I288" s="185">
        <f t="shared" si="31"/>
        <v>9600</v>
      </c>
      <c r="J288" s="226" t="s">
        <v>89</v>
      </c>
      <c r="K288" s="215"/>
    </row>
    <row r="289" spans="2:11" x14ac:dyDescent="0.2">
      <c r="B289" s="235"/>
      <c r="C289" s="211"/>
      <c r="D289" s="196"/>
      <c r="E289" s="199" t="s">
        <v>10</v>
      </c>
      <c r="F289" s="185">
        <v>1</v>
      </c>
      <c r="G289" s="185">
        <v>800</v>
      </c>
      <c r="H289" s="185">
        <v>800</v>
      </c>
      <c r="I289" s="185">
        <f t="shared" si="31"/>
        <v>9600</v>
      </c>
      <c r="J289" s="226" t="s">
        <v>89</v>
      </c>
      <c r="K289" s="215"/>
    </row>
    <row r="290" spans="2:11" x14ac:dyDescent="0.2">
      <c r="B290" s="235"/>
      <c r="C290" s="211"/>
      <c r="D290" s="196"/>
      <c r="E290" s="199" t="s">
        <v>10</v>
      </c>
      <c r="F290" s="185">
        <v>1</v>
      </c>
      <c r="G290" s="185">
        <v>800</v>
      </c>
      <c r="H290" s="185">
        <v>800</v>
      </c>
      <c r="I290" s="185">
        <f t="shared" si="31"/>
        <v>9600</v>
      </c>
      <c r="J290" s="226" t="s">
        <v>89</v>
      </c>
      <c r="K290" s="215"/>
    </row>
    <row r="291" spans="2:11" x14ac:dyDescent="0.2">
      <c r="B291" s="235"/>
      <c r="C291" s="211"/>
      <c r="D291" s="196"/>
      <c r="E291" s="199" t="s">
        <v>10</v>
      </c>
      <c r="F291" s="185">
        <v>1</v>
      </c>
      <c r="G291" s="185">
        <v>800</v>
      </c>
      <c r="H291" s="185">
        <v>800</v>
      </c>
      <c r="I291" s="185">
        <f t="shared" si="31"/>
        <v>9600</v>
      </c>
      <c r="J291" s="226" t="s">
        <v>89</v>
      </c>
      <c r="K291" s="215"/>
    </row>
    <row r="292" spans="2:11" x14ac:dyDescent="0.2">
      <c r="B292" s="235"/>
      <c r="C292" s="211"/>
      <c r="D292" s="196"/>
      <c r="E292" s="199" t="s">
        <v>10</v>
      </c>
      <c r="F292" s="185">
        <v>1</v>
      </c>
      <c r="G292" s="185">
        <v>800</v>
      </c>
      <c r="H292" s="185">
        <v>800</v>
      </c>
      <c r="I292" s="185">
        <f t="shared" si="31"/>
        <v>9600</v>
      </c>
      <c r="J292" s="226" t="s">
        <v>89</v>
      </c>
      <c r="K292" s="215"/>
    </row>
    <row r="293" spans="2:11" x14ac:dyDescent="0.2">
      <c r="B293" s="235"/>
      <c r="C293" s="211"/>
      <c r="D293" s="196"/>
      <c r="E293" s="199" t="s">
        <v>10</v>
      </c>
      <c r="F293" s="185">
        <v>1</v>
      </c>
      <c r="G293" s="185">
        <v>800</v>
      </c>
      <c r="H293" s="185">
        <v>800</v>
      </c>
      <c r="I293" s="185">
        <f t="shared" si="31"/>
        <v>9600</v>
      </c>
      <c r="J293" s="226" t="s">
        <v>89</v>
      </c>
      <c r="K293" s="215"/>
    </row>
    <row r="294" spans="2:11" x14ac:dyDescent="0.2">
      <c r="B294" s="235"/>
      <c r="C294" s="211"/>
      <c r="D294" s="196"/>
      <c r="E294" s="199" t="s">
        <v>10</v>
      </c>
      <c r="F294" s="185">
        <v>1</v>
      </c>
      <c r="G294" s="185">
        <v>800</v>
      </c>
      <c r="H294" s="185">
        <v>800</v>
      </c>
      <c r="I294" s="185">
        <f t="shared" si="31"/>
        <v>9600</v>
      </c>
      <c r="J294" s="226" t="s">
        <v>89</v>
      </c>
      <c r="K294" s="215"/>
    </row>
    <row r="295" spans="2:11" x14ac:dyDescent="0.2">
      <c r="B295" s="235"/>
      <c r="C295" s="211"/>
      <c r="D295" s="196"/>
      <c r="E295" s="199" t="s">
        <v>10</v>
      </c>
      <c r="F295" s="185">
        <v>1</v>
      </c>
      <c r="G295" s="185">
        <v>800</v>
      </c>
      <c r="H295" s="185">
        <v>800</v>
      </c>
      <c r="I295" s="185">
        <f t="shared" si="31"/>
        <v>9600</v>
      </c>
      <c r="J295" s="226" t="s">
        <v>89</v>
      </c>
      <c r="K295" s="215"/>
    </row>
    <row r="296" spans="2:11" x14ac:dyDescent="0.2">
      <c r="B296" s="235"/>
      <c r="C296" s="211"/>
      <c r="D296" s="196"/>
      <c r="E296" s="199" t="s">
        <v>10</v>
      </c>
      <c r="F296" s="185">
        <v>1</v>
      </c>
      <c r="G296" s="185">
        <v>800</v>
      </c>
      <c r="H296" s="185">
        <v>800</v>
      </c>
      <c r="I296" s="185">
        <f t="shared" si="31"/>
        <v>9600</v>
      </c>
      <c r="J296" s="226" t="s">
        <v>89</v>
      </c>
      <c r="K296" s="215"/>
    </row>
    <row r="297" spans="2:11" x14ac:dyDescent="0.2">
      <c r="B297" s="235"/>
      <c r="C297" s="211"/>
      <c r="D297" s="196"/>
      <c r="E297" s="199" t="s">
        <v>10</v>
      </c>
      <c r="F297" s="185">
        <v>1</v>
      </c>
      <c r="G297" s="185">
        <v>800</v>
      </c>
      <c r="H297" s="185">
        <v>800</v>
      </c>
      <c r="I297" s="185">
        <f t="shared" si="31"/>
        <v>9600</v>
      </c>
      <c r="J297" s="226" t="s">
        <v>89</v>
      </c>
      <c r="K297" s="215"/>
    </row>
    <row r="298" spans="2:11" x14ac:dyDescent="0.2">
      <c r="B298" s="235"/>
      <c r="C298" s="211"/>
      <c r="D298" s="196"/>
      <c r="E298" s="199" t="s">
        <v>10</v>
      </c>
      <c r="F298" s="185">
        <v>1</v>
      </c>
      <c r="G298" s="185">
        <v>800</v>
      </c>
      <c r="H298" s="185">
        <v>800</v>
      </c>
      <c r="I298" s="185">
        <f t="shared" si="31"/>
        <v>9600</v>
      </c>
      <c r="J298" s="226" t="s">
        <v>89</v>
      </c>
      <c r="K298" s="215"/>
    </row>
    <row r="299" spans="2:11" x14ac:dyDescent="0.2">
      <c r="B299" s="235"/>
      <c r="C299" s="211"/>
      <c r="D299" s="196"/>
      <c r="E299" s="199" t="s">
        <v>10</v>
      </c>
      <c r="F299" s="185">
        <v>1</v>
      </c>
      <c r="G299" s="185">
        <v>800</v>
      </c>
      <c r="H299" s="185">
        <v>800</v>
      </c>
      <c r="I299" s="185">
        <f t="shared" si="31"/>
        <v>9600</v>
      </c>
      <c r="J299" s="226" t="s">
        <v>89</v>
      </c>
      <c r="K299" s="215"/>
    </row>
    <row r="300" spans="2:11" x14ac:dyDescent="0.2">
      <c r="B300" s="235"/>
      <c r="C300" s="211"/>
      <c r="D300" s="196"/>
      <c r="E300" s="199" t="s">
        <v>10</v>
      </c>
      <c r="F300" s="185">
        <v>1</v>
      </c>
      <c r="G300" s="185">
        <v>800</v>
      </c>
      <c r="H300" s="185">
        <v>800</v>
      </c>
      <c r="I300" s="185">
        <f t="shared" si="31"/>
        <v>9600</v>
      </c>
      <c r="J300" s="226" t="s">
        <v>89</v>
      </c>
      <c r="K300" s="215"/>
    </row>
    <row r="301" spans="2:11" x14ac:dyDescent="0.2">
      <c r="B301" s="235"/>
      <c r="C301" s="211"/>
      <c r="D301" s="196"/>
      <c r="E301" s="199" t="s">
        <v>10</v>
      </c>
      <c r="F301" s="185">
        <v>1</v>
      </c>
      <c r="G301" s="185">
        <v>800</v>
      </c>
      <c r="H301" s="185">
        <v>800</v>
      </c>
      <c r="I301" s="185">
        <f t="shared" si="31"/>
        <v>9600</v>
      </c>
      <c r="J301" s="226" t="s">
        <v>89</v>
      </c>
      <c r="K301" s="215"/>
    </row>
    <row r="302" spans="2:11" x14ac:dyDescent="0.2">
      <c r="B302" s="235"/>
      <c r="C302" s="211"/>
      <c r="D302" s="196"/>
      <c r="E302" s="199" t="s">
        <v>10</v>
      </c>
      <c r="F302" s="185">
        <v>1</v>
      </c>
      <c r="G302" s="185">
        <v>800</v>
      </c>
      <c r="H302" s="185">
        <v>800</v>
      </c>
      <c r="I302" s="185">
        <f t="shared" si="31"/>
        <v>9600</v>
      </c>
      <c r="J302" s="226" t="s">
        <v>89</v>
      </c>
      <c r="K302" s="215"/>
    </row>
    <row r="303" spans="2:11" x14ac:dyDescent="0.2">
      <c r="B303" s="235"/>
      <c r="C303" s="211"/>
      <c r="D303" s="196"/>
      <c r="E303" s="199" t="s">
        <v>10</v>
      </c>
      <c r="F303" s="185">
        <v>1</v>
      </c>
      <c r="G303" s="185">
        <v>800</v>
      </c>
      <c r="H303" s="185">
        <v>800</v>
      </c>
      <c r="I303" s="185">
        <f t="shared" si="31"/>
        <v>9600</v>
      </c>
      <c r="J303" s="226" t="s">
        <v>89</v>
      </c>
      <c r="K303" s="215"/>
    </row>
    <row r="304" spans="2:11" ht="15" x14ac:dyDescent="0.2">
      <c r="B304" s="235"/>
      <c r="C304" s="211"/>
      <c r="D304" s="196"/>
      <c r="E304" s="197" t="s">
        <v>165</v>
      </c>
      <c r="F304" s="200">
        <v>1</v>
      </c>
      <c r="G304" s="185">
        <v>800</v>
      </c>
      <c r="H304" s="185">
        <v>1050</v>
      </c>
      <c r="I304" s="185">
        <f t="shared" si="31"/>
        <v>12600</v>
      </c>
      <c r="J304" s="240" t="s">
        <v>163</v>
      </c>
      <c r="K304" s="215"/>
    </row>
    <row r="305" spans="2:11" ht="15" x14ac:dyDescent="0.2">
      <c r="B305" s="235"/>
      <c r="C305" s="211"/>
      <c r="D305" s="196"/>
      <c r="E305" s="197" t="s">
        <v>166</v>
      </c>
      <c r="F305" s="200">
        <v>1</v>
      </c>
      <c r="G305" s="185">
        <v>800</v>
      </c>
      <c r="H305" s="185">
        <v>1050</v>
      </c>
      <c r="I305" s="185">
        <f t="shared" si="31"/>
        <v>12600</v>
      </c>
      <c r="J305" s="240" t="s">
        <v>163</v>
      </c>
      <c r="K305" s="215"/>
    </row>
    <row r="306" spans="2:11" ht="38.25" x14ac:dyDescent="0.2">
      <c r="B306" s="235"/>
      <c r="C306" s="211"/>
      <c r="D306" s="196"/>
      <c r="E306" s="244" t="s">
        <v>157</v>
      </c>
      <c r="F306" s="208">
        <f>SUM(F307:F347)</f>
        <v>41</v>
      </c>
      <c r="G306" s="208">
        <f>SUM(G307:G347)</f>
        <v>21955</v>
      </c>
      <c r="H306" s="208">
        <f>SUM(H307:H347)</f>
        <v>26081</v>
      </c>
      <c r="I306" s="208">
        <f>SUM(I307:I347)</f>
        <v>312972</v>
      </c>
      <c r="J306" s="226"/>
      <c r="K306" s="215"/>
    </row>
    <row r="307" spans="2:11" x14ac:dyDescent="0.2">
      <c r="B307" s="235"/>
      <c r="C307" s="211"/>
      <c r="D307" s="196"/>
      <c r="E307" s="199" t="s">
        <v>145</v>
      </c>
      <c r="F307" s="185">
        <v>1</v>
      </c>
      <c r="G307" s="185">
        <v>337</v>
      </c>
      <c r="H307" s="185">
        <v>337</v>
      </c>
      <c r="I307" s="185">
        <f>H307*12</f>
        <v>4044</v>
      </c>
      <c r="J307" s="226" t="s">
        <v>89</v>
      </c>
      <c r="K307" s="215"/>
    </row>
    <row r="308" spans="2:11" x14ac:dyDescent="0.2">
      <c r="B308" s="235"/>
      <c r="C308" s="211"/>
      <c r="D308" s="196"/>
      <c r="E308" s="199" t="s">
        <v>145</v>
      </c>
      <c r="F308" s="185">
        <v>1</v>
      </c>
      <c r="G308" s="185">
        <v>337</v>
      </c>
      <c r="H308" s="185">
        <v>337</v>
      </c>
      <c r="I308" s="185">
        <f t="shared" ref="I308:I327" si="32">H308*12</f>
        <v>4044</v>
      </c>
      <c r="J308" s="226" t="s">
        <v>89</v>
      </c>
      <c r="K308" s="215"/>
    </row>
    <row r="309" spans="2:11" x14ac:dyDescent="0.2">
      <c r="B309" s="235"/>
      <c r="C309" s="211"/>
      <c r="D309" s="196"/>
      <c r="E309" s="199" t="s">
        <v>145</v>
      </c>
      <c r="F309" s="185">
        <v>1</v>
      </c>
      <c r="G309" s="185">
        <v>337</v>
      </c>
      <c r="H309" s="185">
        <v>337</v>
      </c>
      <c r="I309" s="185">
        <f t="shared" si="32"/>
        <v>4044</v>
      </c>
      <c r="J309" s="226" t="s">
        <v>89</v>
      </c>
      <c r="K309" s="215"/>
    </row>
    <row r="310" spans="2:11" x14ac:dyDescent="0.2">
      <c r="B310" s="235"/>
      <c r="C310" s="211"/>
      <c r="D310" s="196"/>
      <c r="E310" s="199" t="s">
        <v>145</v>
      </c>
      <c r="F310" s="185">
        <v>1</v>
      </c>
      <c r="G310" s="185">
        <v>337</v>
      </c>
      <c r="H310" s="185">
        <v>337</v>
      </c>
      <c r="I310" s="185">
        <f t="shared" si="32"/>
        <v>4044</v>
      </c>
      <c r="J310" s="226" t="s">
        <v>89</v>
      </c>
      <c r="K310" s="215"/>
    </row>
    <row r="311" spans="2:11" x14ac:dyDescent="0.2">
      <c r="B311" s="235"/>
      <c r="C311" s="211"/>
      <c r="D311" s="196"/>
      <c r="E311" s="199" t="s">
        <v>145</v>
      </c>
      <c r="F311" s="185">
        <v>1</v>
      </c>
      <c r="G311" s="185">
        <v>337</v>
      </c>
      <c r="H311" s="185">
        <v>337</v>
      </c>
      <c r="I311" s="185">
        <f t="shared" si="32"/>
        <v>4044</v>
      </c>
      <c r="J311" s="226" t="s">
        <v>89</v>
      </c>
      <c r="K311" s="215"/>
    </row>
    <row r="312" spans="2:11" x14ac:dyDescent="0.2">
      <c r="B312" s="235"/>
      <c r="C312" s="211"/>
      <c r="D312" s="196"/>
      <c r="E312" s="199" t="s">
        <v>145</v>
      </c>
      <c r="F312" s="185">
        <v>1</v>
      </c>
      <c r="G312" s="185">
        <v>337</v>
      </c>
      <c r="H312" s="185">
        <v>337</v>
      </c>
      <c r="I312" s="185">
        <f t="shared" si="32"/>
        <v>4044</v>
      </c>
      <c r="J312" s="226" t="s">
        <v>89</v>
      </c>
      <c r="K312" s="215"/>
    </row>
    <row r="313" spans="2:11" x14ac:dyDescent="0.2">
      <c r="B313" s="235"/>
      <c r="C313" s="211"/>
      <c r="D313" s="196"/>
      <c r="E313" s="199" t="s">
        <v>145</v>
      </c>
      <c r="F313" s="185">
        <v>1</v>
      </c>
      <c r="G313" s="185">
        <v>337</v>
      </c>
      <c r="H313" s="185">
        <v>337</v>
      </c>
      <c r="I313" s="185">
        <f t="shared" si="32"/>
        <v>4044</v>
      </c>
      <c r="J313" s="226" t="s">
        <v>89</v>
      </c>
      <c r="K313" s="215"/>
    </row>
    <row r="314" spans="2:11" x14ac:dyDescent="0.2">
      <c r="B314" s="235"/>
      <c r="C314" s="211"/>
      <c r="D314" s="196"/>
      <c r="E314" s="199" t="s">
        <v>145</v>
      </c>
      <c r="F314" s="185">
        <v>1</v>
      </c>
      <c r="G314" s="185">
        <v>337</v>
      </c>
      <c r="H314" s="185">
        <v>337</v>
      </c>
      <c r="I314" s="185">
        <f t="shared" si="32"/>
        <v>4044</v>
      </c>
      <c r="J314" s="226" t="s">
        <v>89</v>
      </c>
      <c r="K314" s="215"/>
    </row>
    <row r="315" spans="2:11" x14ac:dyDescent="0.2">
      <c r="B315" s="235"/>
      <c r="C315" s="211"/>
      <c r="D315" s="196"/>
      <c r="E315" s="199" t="s">
        <v>145</v>
      </c>
      <c r="F315" s="185">
        <v>1</v>
      </c>
      <c r="G315" s="185">
        <v>337</v>
      </c>
      <c r="H315" s="185">
        <v>337</v>
      </c>
      <c r="I315" s="185">
        <f t="shared" si="32"/>
        <v>4044</v>
      </c>
      <c r="J315" s="226" t="s">
        <v>89</v>
      </c>
      <c r="K315" s="215"/>
    </row>
    <row r="316" spans="2:11" x14ac:dyDescent="0.2">
      <c r="B316" s="235"/>
      <c r="C316" s="211"/>
      <c r="D316" s="196"/>
      <c r="E316" s="199" t="s">
        <v>145</v>
      </c>
      <c r="F316" s="185">
        <v>1</v>
      </c>
      <c r="G316" s="185">
        <v>337</v>
      </c>
      <c r="H316" s="185">
        <v>337</v>
      </c>
      <c r="I316" s="185">
        <f t="shared" si="32"/>
        <v>4044</v>
      </c>
      <c r="J316" s="226" t="s">
        <v>89</v>
      </c>
      <c r="K316" s="215"/>
    </row>
    <row r="317" spans="2:11" x14ac:dyDescent="0.2">
      <c r="B317" s="235"/>
      <c r="C317" s="211"/>
      <c r="D317" s="196"/>
      <c r="E317" s="199" t="s">
        <v>145</v>
      </c>
      <c r="F317" s="185">
        <v>1</v>
      </c>
      <c r="G317" s="185">
        <v>337</v>
      </c>
      <c r="H317" s="185">
        <v>337</v>
      </c>
      <c r="I317" s="185">
        <f t="shared" si="32"/>
        <v>4044</v>
      </c>
      <c r="J317" s="226" t="s">
        <v>89</v>
      </c>
      <c r="K317" s="215"/>
    </row>
    <row r="318" spans="2:11" x14ac:dyDescent="0.2">
      <c r="B318" s="235"/>
      <c r="C318" s="211"/>
      <c r="D318" s="196"/>
      <c r="E318" s="199" t="s">
        <v>145</v>
      </c>
      <c r="F318" s="185">
        <v>1</v>
      </c>
      <c r="G318" s="185">
        <v>337</v>
      </c>
      <c r="H318" s="185">
        <v>337</v>
      </c>
      <c r="I318" s="185">
        <f t="shared" si="32"/>
        <v>4044</v>
      </c>
      <c r="J318" s="226" t="s">
        <v>89</v>
      </c>
      <c r="K318" s="215"/>
    </row>
    <row r="319" spans="2:11" x14ac:dyDescent="0.2">
      <c r="B319" s="235"/>
      <c r="C319" s="211"/>
      <c r="D319" s="196"/>
      <c r="E319" s="199" t="s">
        <v>145</v>
      </c>
      <c r="F319" s="185">
        <v>1</v>
      </c>
      <c r="G319" s="185">
        <v>337</v>
      </c>
      <c r="H319" s="185">
        <v>337</v>
      </c>
      <c r="I319" s="185">
        <f t="shared" si="32"/>
        <v>4044</v>
      </c>
      <c r="J319" s="226" t="s">
        <v>89</v>
      </c>
      <c r="K319" s="215"/>
    </row>
    <row r="320" spans="2:11" x14ac:dyDescent="0.2">
      <c r="B320" s="235"/>
      <c r="C320" s="211"/>
      <c r="D320" s="196"/>
      <c r="E320" s="199" t="s">
        <v>145</v>
      </c>
      <c r="F320" s="185">
        <v>1</v>
      </c>
      <c r="G320" s="185">
        <v>337</v>
      </c>
      <c r="H320" s="185">
        <v>337</v>
      </c>
      <c r="I320" s="185">
        <f t="shared" si="32"/>
        <v>4044</v>
      </c>
      <c r="J320" s="226" t="s">
        <v>89</v>
      </c>
      <c r="K320" s="215"/>
    </row>
    <row r="321" spans="2:11" x14ac:dyDescent="0.2">
      <c r="B321" s="235"/>
      <c r="C321" s="211"/>
      <c r="D321" s="196"/>
      <c r="E321" s="199" t="s">
        <v>145</v>
      </c>
      <c r="F321" s="185">
        <v>1</v>
      </c>
      <c r="G321" s="185">
        <v>337</v>
      </c>
      <c r="H321" s="185">
        <v>337</v>
      </c>
      <c r="I321" s="185">
        <f t="shared" si="32"/>
        <v>4044</v>
      </c>
      <c r="J321" s="226" t="s">
        <v>89</v>
      </c>
      <c r="K321" s="215"/>
    </row>
    <row r="322" spans="2:11" x14ac:dyDescent="0.2">
      <c r="B322" s="235"/>
      <c r="C322" s="211"/>
      <c r="D322" s="196"/>
      <c r="E322" s="199" t="s">
        <v>145</v>
      </c>
      <c r="F322" s="185">
        <v>1</v>
      </c>
      <c r="G322" s="185">
        <v>337</v>
      </c>
      <c r="H322" s="185">
        <v>337</v>
      </c>
      <c r="I322" s="185">
        <f t="shared" si="32"/>
        <v>4044</v>
      </c>
      <c r="J322" s="226" t="s">
        <v>89</v>
      </c>
      <c r="K322" s="215"/>
    </row>
    <row r="323" spans="2:11" x14ac:dyDescent="0.2">
      <c r="B323" s="235"/>
      <c r="C323" s="211"/>
      <c r="D323" s="196"/>
      <c r="E323" s="199" t="s">
        <v>145</v>
      </c>
      <c r="F323" s="185">
        <v>1</v>
      </c>
      <c r="G323" s="185">
        <v>415</v>
      </c>
      <c r="H323" s="185">
        <v>415</v>
      </c>
      <c r="I323" s="185">
        <f t="shared" si="32"/>
        <v>4980</v>
      </c>
      <c r="J323" s="226" t="s">
        <v>89</v>
      </c>
      <c r="K323" s="215"/>
    </row>
    <row r="324" spans="2:11" x14ac:dyDescent="0.2">
      <c r="B324" s="235"/>
      <c r="C324" s="211"/>
      <c r="D324" s="196"/>
      <c r="E324" s="199" t="s">
        <v>145</v>
      </c>
      <c r="F324" s="185">
        <v>1</v>
      </c>
      <c r="G324" s="185">
        <v>337</v>
      </c>
      <c r="H324" s="185">
        <v>337</v>
      </c>
      <c r="I324" s="185">
        <f t="shared" si="32"/>
        <v>4044</v>
      </c>
      <c r="J324" s="226" t="s">
        <v>89</v>
      </c>
      <c r="K324" s="215"/>
    </row>
    <row r="325" spans="2:11" x14ac:dyDescent="0.2">
      <c r="B325" s="235"/>
      <c r="C325" s="211"/>
      <c r="D325" s="196"/>
      <c r="E325" s="199" t="s">
        <v>145</v>
      </c>
      <c r="F325" s="185">
        <v>1</v>
      </c>
      <c r="G325" s="185">
        <v>337</v>
      </c>
      <c r="H325" s="185">
        <v>337</v>
      </c>
      <c r="I325" s="185">
        <f t="shared" si="32"/>
        <v>4044</v>
      </c>
      <c r="J325" s="226" t="s">
        <v>89</v>
      </c>
      <c r="K325" s="215"/>
    </row>
    <row r="326" spans="2:11" x14ac:dyDescent="0.2">
      <c r="B326" s="235"/>
      <c r="C326" s="211"/>
      <c r="D326" s="196"/>
      <c r="E326" s="199" t="s">
        <v>145</v>
      </c>
      <c r="F326" s="185">
        <v>1</v>
      </c>
      <c r="G326" s="185">
        <v>337</v>
      </c>
      <c r="H326" s="185">
        <v>337</v>
      </c>
      <c r="I326" s="185">
        <f t="shared" si="32"/>
        <v>4044</v>
      </c>
      <c r="J326" s="226" t="s">
        <v>89</v>
      </c>
      <c r="K326" s="215"/>
    </row>
    <row r="327" spans="2:11" x14ac:dyDescent="0.2">
      <c r="B327" s="235"/>
      <c r="C327" s="211"/>
      <c r="D327" s="196"/>
      <c r="E327" s="199" t="s">
        <v>145</v>
      </c>
      <c r="F327" s="185">
        <v>1</v>
      </c>
      <c r="G327" s="185">
        <v>337</v>
      </c>
      <c r="H327" s="185">
        <v>337</v>
      </c>
      <c r="I327" s="185">
        <f t="shared" si="32"/>
        <v>4044</v>
      </c>
      <c r="J327" s="226" t="s">
        <v>89</v>
      </c>
      <c r="K327" s="215"/>
    </row>
    <row r="328" spans="2:11" ht="15" x14ac:dyDescent="0.2">
      <c r="B328" s="235"/>
      <c r="C328" s="211"/>
      <c r="D328" s="196"/>
      <c r="E328" s="197" t="s">
        <v>72</v>
      </c>
      <c r="F328" s="191">
        <v>1</v>
      </c>
      <c r="G328" s="185">
        <v>800</v>
      </c>
      <c r="H328" s="185">
        <v>910</v>
      </c>
      <c r="I328" s="185">
        <f>H328*12</f>
        <v>10920</v>
      </c>
      <c r="J328" s="226" t="s">
        <v>89</v>
      </c>
      <c r="K328" s="215"/>
    </row>
    <row r="329" spans="2:11" ht="15" x14ac:dyDescent="0.2">
      <c r="B329" s="235"/>
      <c r="C329" s="211"/>
      <c r="D329" s="196"/>
      <c r="E329" s="197" t="s">
        <v>72</v>
      </c>
      <c r="F329" s="191">
        <v>1</v>
      </c>
      <c r="G329" s="185">
        <v>800</v>
      </c>
      <c r="H329" s="185">
        <v>910</v>
      </c>
      <c r="I329" s="185">
        <f t="shared" ref="I329:I347" si="33">H329*12</f>
        <v>10920</v>
      </c>
      <c r="J329" s="226" t="s">
        <v>89</v>
      </c>
      <c r="K329" s="215"/>
    </row>
    <row r="330" spans="2:11" ht="15" x14ac:dyDescent="0.2">
      <c r="B330" s="235"/>
      <c r="C330" s="211"/>
      <c r="D330" s="196"/>
      <c r="E330" s="197" t="s">
        <v>72</v>
      </c>
      <c r="F330" s="191">
        <v>1</v>
      </c>
      <c r="G330" s="185">
        <v>800</v>
      </c>
      <c r="H330" s="185">
        <v>910</v>
      </c>
      <c r="I330" s="185">
        <f t="shared" si="33"/>
        <v>10920</v>
      </c>
      <c r="J330" s="226" t="s">
        <v>89</v>
      </c>
      <c r="K330" s="215"/>
    </row>
    <row r="331" spans="2:11" ht="15" x14ac:dyDescent="0.2">
      <c r="B331" s="235"/>
      <c r="C331" s="211"/>
      <c r="D331" s="196"/>
      <c r="E331" s="197" t="s">
        <v>73</v>
      </c>
      <c r="F331" s="191">
        <v>1</v>
      </c>
      <c r="G331" s="185">
        <v>700</v>
      </c>
      <c r="H331" s="185">
        <v>933</v>
      </c>
      <c r="I331" s="185">
        <f t="shared" si="33"/>
        <v>11196</v>
      </c>
      <c r="J331" s="226" t="s">
        <v>89</v>
      </c>
      <c r="K331" s="215"/>
    </row>
    <row r="332" spans="2:11" ht="15" x14ac:dyDescent="0.2">
      <c r="B332" s="235"/>
      <c r="C332" s="211"/>
      <c r="D332" s="196"/>
      <c r="E332" s="197" t="s">
        <v>73</v>
      </c>
      <c r="F332" s="191">
        <v>1</v>
      </c>
      <c r="G332" s="185">
        <v>700</v>
      </c>
      <c r="H332" s="185">
        <v>933</v>
      </c>
      <c r="I332" s="185">
        <f t="shared" si="33"/>
        <v>11196</v>
      </c>
      <c r="J332" s="226" t="s">
        <v>89</v>
      </c>
      <c r="K332" s="215"/>
    </row>
    <row r="333" spans="2:11" ht="15" x14ac:dyDescent="0.2">
      <c r="B333" s="235"/>
      <c r="C333" s="211"/>
      <c r="D333" s="196"/>
      <c r="E333" s="197" t="s">
        <v>73</v>
      </c>
      <c r="F333" s="191">
        <v>1</v>
      </c>
      <c r="G333" s="185">
        <v>700</v>
      </c>
      <c r="H333" s="185">
        <v>1400</v>
      </c>
      <c r="I333" s="185">
        <f t="shared" si="33"/>
        <v>16800</v>
      </c>
      <c r="J333" s="226" t="s">
        <v>89</v>
      </c>
      <c r="K333" s="215"/>
    </row>
    <row r="334" spans="2:11" ht="15" x14ac:dyDescent="0.2">
      <c r="B334" s="235"/>
      <c r="C334" s="211"/>
      <c r="D334" s="196"/>
      <c r="E334" s="197" t="s">
        <v>73</v>
      </c>
      <c r="F334" s="191">
        <v>1</v>
      </c>
      <c r="G334" s="185">
        <v>700</v>
      </c>
      <c r="H334" s="185">
        <v>933</v>
      </c>
      <c r="I334" s="185">
        <f t="shared" si="33"/>
        <v>11196</v>
      </c>
      <c r="J334" s="226" t="s">
        <v>89</v>
      </c>
      <c r="K334" s="215"/>
    </row>
    <row r="335" spans="2:11" ht="15" x14ac:dyDescent="0.2">
      <c r="B335" s="235"/>
      <c r="C335" s="211"/>
      <c r="D335" s="196"/>
      <c r="E335" s="197" t="s">
        <v>73</v>
      </c>
      <c r="F335" s="191">
        <v>1</v>
      </c>
      <c r="G335" s="185">
        <v>700</v>
      </c>
      <c r="H335" s="185">
        <v>933</v>
      </c>
      <c r="I335" s="185">
        <f t="shared" si="33"/>
        <v>11196</v>
      </c>
      <c r="J335" s="226" t="s">
        <v>89</v>
      </c>
      <c r="K335" s="215"/>
    </row>
    <row r="336" spans="2:11" ht="15" x14ac:dyDescent="0.2">
      <c r="B336" s="235"/>
      <c r="C336" s="211"/>
      <c r="D336" s="196"/>
      <c r="E336" s="197" t="s">
        <v>73</v>
      </c>
      <c r="F336" s="191">
        <v>1</v>
      </c>
      <c r="G336" s="185">
        <v>700</v>
      </c>
      <c r="H336" s="185">
        <v>933</v>
      </c>
      <c r="I336" s="185">
        <f t="shared" si="33"/>
        <v>11196</v>
      </c>
      <c r="J336" s="226" t="s">
        <v>89</v>
      </c>
      <c r="K336" s="215"/>
    </row>
    <row r="337" spans="2:11" ht="15" x14ac:dyDescent="0.2">
      <c r="B337" s="235"/>
      <c r="C337" s="211"/>
      <c r="D337" s="196"/>
      <c r="E337" s="197" t="s">
        <v>73</v>
      </c>
      <c r="F337" s="191">
        <v>1</v>
      </c>
      <c r="G337" s="185">
        <v>700</v>
      </c>
      <c r="H337" s="185">
        <v>933</v>
      </c>
      <c r="I337" s="185">
        <f t="shared" si="33"/>
        <v>11196</v>
      </c>
      <c r="J337" s="226" t="s">
        <v>89</v>
      </c>
      <c r="K337" s="215"/>
    </row>
    <row r="338" spans="2:11" ht="15" x14ac:dyDescent="0.2">
      <c r="B338" s="235"/>
      <c r="C338" s="211"/>
      <c r="D338" s="196"/>
      <c r="E338" s="197" t="s">
        <v>73</v>
      </c>
      <c r="F338" s="191">
        <v>1</v>
      </c>
      <c r="G338" s="185">
        <v>700</v>
      </c>
      <c r="H338" s="185">
        <v>933</v>
      </c>
      <c r="I338" s="185">
        <f t="shared" si="33"/>
        <v>11196</v>
      </c>
      <c r="J338" s="226" t="s">
        <v>89</v>
      </c>
      <c r="K338" s="215"/>
    </row>
    <row r="339" spans="2:11" ht="15" x14ac:dyDescent="0.2">
      <c r="B339" s="235"/>
      <c r="C339" s="211"/>
      <c r="D339" s="196"/>
      <c r="E339" s="197" t="s">
        <v>73</v>
      </c>
      <c r="F339" s="191">
        <v>1</v>
      </c>
      <c r="G339" s="185">
        <v>700</v>
      </c>
      <c r="H339" s="185">
        <v>933</v>
      </c>
      <c r="I339" s="185">
        <f t="shared" si="33"/>
        <v>11196</v>
      </c>
      <c r="J339" s="226" t="s">
        <v>89</v>
      </c>
      <c r="K339" s="215"/>
    </row>
    <row r="340" spans="2:11" ht="15" x14ac:dyDescent="0.2">
      <c r="B340" s="235"/>
      <c r="C340" s="211"/>
      <c r="D340" s="196"/>
      <c r="E340" s="197" t="s">
        <v>73</v>
      </c>
      <c r="F340" s="191">
        <v>1</v>
      </c>
      <c r="G340" s="185">
        <v>700</v>
      </c>
      <c r="H340" s="185">
        <v>933</v>
      </c>
      <c r="I340" s="185">
        <f t="shared" si="33"/>
        <v>11196</v>
      </c>
      <c r="J340" s="226" t="s">
        <v>89</v>
      </c>
      <c r="K340" s="215"/>
    </row>
    <row r="341" spans="2:11" ht="15" x14ac:dyDescent="0.2">
      <c r="B341" s="235"/>
      <c r="C341" s="211"/>
      <c r="D341" s="196"/>
      <c r="E341" s="197" t="s">
        <v>73</v>
      </c>
      <c r="F341" s="191">
        <v>1</v>
      </c>
      <c r="G341" s="185">
        <v>700</v>
      </c>
      <c r="H341" s="185">
        <v>933</v>
      </c>
      <c r="I341" s="185">
        <f t="shared" si="33"/>
        <v>11196</v>
      </c>
      <c r="J341" s="226" t="s">
        <v>89</v>
      </c>
      <c r="K341" s="215"/>
    </row>
    <row r="342" spans="2:11" ht="15" x14ac:dyDescent="0.2">
      <c r="B342" s="235"/>
      <c r="C342" s="211"/>
      <c r="D342" s="196"/>
      <c r="E342" s="197" t="s">
        <v>73</v>
      </c>
      <c r="F342" s="191">
        <v>1</v>
      </c>
      <c r="G342" s="185">
        <v>700</v>
      </c>
      <c r="H342" s="185">
        <v>933</v>
      </c>
      <c r="I342" s="185">
        <f t="shared" si="33"/>
        <v>11196</v>
      </c>
      <c r="J342" s="226" t="s">
        <v>89</v>
      </c>
      <c r="K342" s="215"/>
    </row>
    <row r="343" spans="2:11" ht="15" x14ac:dyDescent="0.2">
      <c r="B343" s="235"/>
      <c r="C343" s="211"/>
      <c r="D343" s="196"/>
      <c r="E343" s="197" t="s">
        <v>73</v>
      </c>
      <c r="F343" s="191">
        <v>1</v>
      </c>
      <c r="G343" s="185">
        <v>700</v>
      </c>
      <c r="H343" s="185">
        <v>933</v>
      </c>
      <c r="I343" s="185">
        <f t="shared" si="33"/>
        <v>11196</v>
      </c>
      <c r="J343" s="226" t="s">
        <v>89</v>
      </c>
      <c r="K343" s="215"/>
    </row>
    <row r="344" spans="2:11" ht="51" x14ac:dyDescent="0.2">
      <c r="B344" s="235"/>
      <c r="C344" s="211"/>
      <c r="D344" s="196"/>
      <c r="E344" s="199" t="s">
        <v>155</v>
      </c>
      <c r="F344" s="185">
        <v>1</v>
      </c>
      <c r="G344" s="185">
        <v>1000</v>
      </c>
      <c r="H344" s="219">
        <v>1000</v>
      </c>
      <c r="I344" s="219">
        <f t="shared" si="33"/>
        <v>12000</v>
      </c>
      <c r="J344" s="226" t="s">
        <v>89</v>
      </c>
      <c r="K344" s="215"/>
    </row>
    <row r="345" spans="2:11" ht="25.5" x14ac:dyDescent="0.2">
      <c r="B345" s="235"/>
      <c r="C345" s="211"/>
      <c r="D345" s="196"/>
      <c r="E345" s="199" t="s">
        <v>156</v>
      </c>
      <c r="F345" s="185">
        <v>1</v>
      </c>
      <c r="G345" s="185">
        <v>700</v>
      </c>
      <c r="H345" s="219">
        <v>700</v>
      </c>
      <c r="I345" s="219">
        <f t="shared" si="33"/>
        <v>8400</v>
      </c>
      <c r="J345" s="226" t="s">
        <v>89</v>
      </c>
      <c r="K345" s="215"/>
    </row>
    <row r="346" spans="2:11" ht="15" x14ac:dyDescent="0.2">
      <c r="B346" s="233"/>
      <c r="C346" s="180"/>
      <c r="D346" s="199"/>
      <c r="E346" s="197" t="s">
        <v>167</v>
      </c>
      <c r="F346" s="191">
        <v>1</v>
      </c>
      <c r="G346" s="185">
        <v>800</v>
      </c>
      <c r="H346" s="219">
        <v>950</v>
      </c>
      <c r="I346" s="219">
        <f t="shared" si="33"/>
        <v>11400</v>
      </c>
      <c r="J346" s="240" t="s">
        <v>163</v>
      </c>
      <c r="K346" s="215"/>
    </row>
    <row r="347" spans="2:11" ht="15" x14ac:dyDescent="0.2">
      <c r="B347" s="233"/>
      <c r="C347" s="180"/>
      <c r="D347" s="199"/>
      <c r="E347" s="197" t="s">
        <v>167</v>
      </c>
      <c r="F347" s="191">
        <v>1</v>
      </c>
      <c r="G347" s="185">
        <v>800</v>
      </c>
      <c r="H347" s="219">
        <v>950</v>
      </c>
      <c r="I347" s="219">
        <f t="shared" si="33"/>
        <v>11400</v>
      </c>
      <c r="J347" s="240" t="s">
        <v>163</v>
      </c>
      <c r="K347" s="215"/>
    </row>
  </sheetData>
  <autoFilter ref="B14:I226"/>
  <mergeCells count="2">
    <mergeCell ref="B13:I13"/>
    <mergeCell ref="L13:N14"/>
  </mergeCells>
  <pageMargins left="0.35" right="0.15" top="0.46" bottom="0.4" header="0.3" footer="0.54"/>
  <pageSetup paperSize="9" scale="71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view="pageBreakPreview" topLeftCell="C1" zoomScale="106" zoomScaleNormal="100" zoomScaleSheetLayoutView="106" workbookViewId="0">
      <selection activeCell="C11" sqref="A11:XFD11"/>
    </sheetView>
  </sheetViews>
  <sheetFormatPr defaultRowHeight="15" x14ac:dyDescent="0.25"/>
  <cols>
    <col min="1" max="1" width="9.140625" style="155"/>
    <col min="2" max="2" width="23.5703125" style="155" customWidth="1"/>
    <col min="3" max="3" width="18.85546875" style="155" customWidth="1"/>
    <col min="4" max="4" width="67.28515625" style="155" customWidth="1"/>
    <col min="5" max="16384" width="9.140625" style="155"/>
  </cols>
  <sheetData>
    <row r="2" spans="2:13" ht="30" x14ac:dyDescent="0.25">
      <c r="B2" s="177" t="s">
        <v>143</v>
      </c>
      <c r="C2" s="177" t="s">
        <v>142</v>
      </c>
      <c r="D2" s="177" t="s">
        <v>141</v>
      </c>
      <c r="E2" s="294" t="s">
        <v>140</v>
      </c>
      <c r="F2" s="294"/>
      <c r="G2" s="294"/>
      <c r="H2" s="294"/>
      <c r="I2" s="294"/>
      <c r="J2" s="294"/>
      <c r="K2" s="294"/>
      <c r="L2" s="294"/>
      <c r="M2" s="294"/>
    </row>
    <row r="3" spans="2:13" x14ac:dyDescent="0.25">
      <c r="B3" s="176"/>
      <c r="C3" s="176"/>
      <c r="D3" s="176"/>
      <c r="E3" s="175">
        <v>1</v>
      </c>
      <c r="F3" s="175">
        <v>2</v>
      </c>
      <c r="G3" s="175">
        <v>3</v>
      </c>
      <c r="H3" s="175">
        <v>4</v>
      </c>
      <c r="I3" s="175">
        <v>5</v>
      </c>
      <c r="J3" s="175">
        <v>6</v>
      </c>
      <c r="K3" s="175">
        <v>7</v>
      </c>
      <c r="L3" s="175">
        <v>8</v>
      </c>
      <c r="M3" s="175">
        <v>9</v>
      </c>
    </row>
    <row r="4" spans="2:13" ht="45" x14ac:dyDescent="0.25">
      <c r="B4" s="174">
        <v>1</v>
      </c>
      <c r="C4" s="174">
        <v>1</v>
      </c>
      <c r="D4" s="173" t="s">
        <v>139</v>
      </c>
      <c r="E4" s="156">
        <v>2000</v>
      </c>
      <c r="F4" s="156">
        <v>2200</v>
      </c>
      <c r="G4" s="156">
        <v>2500</v>
      </c>
      <c r="H4" s="156">
        <v>2800</v>
      </c>
      <c r="I4" s="156">
        <v>3300</v>
      </c>
      <c r="J4" s="156">
        <v>3800</v>
      </c>
      <c r="K4" s="156">
        <v>4400</v>
      </c>
      <c r="L4" s="156">
        <v>5000</v>
      </c>
      <c r="M4" s="156">
        <v>5600</v>
      </c>
    </row>
    <row r="5" spans="2:13" ht="60" x14ac:dyDescent="0.25">
      <c r="B5" s="172">
        <v>2</v>
      </c>
      <c r="C5" s="172">
        <v>2</v>
      </c>
      <c r="D5" s="171" t="s">
        <v>138</v>
      </c>
      <c r="E5" s="156">
        <v>1600</v>
      </c>
      <c r="F5" s="156">
        <v>1800</v>
      </c>
      <c r="G5" s="156">
        <v>2000</v>
      </c>
      <c r="H5" s="156">
        <v>2200</v>
      </c>
      <c r="I5" s="156">
        <v>2500</v>
      </c>
      <c r="J5" s="156">
        <v>2800</v>
      </c>
      <c r="K5" s="156">
        <v>3200</v>
      </c>
      <c r="L5" s="156">
        <v>3600</v>
      </c>
      <c r="M5" s="156">
        <v>4000</v>
      </c>
    </row>
    <row r="6" spans="2:13" ht="45" x14ac:dyDescent="0.25">
      <c r="B6" s="170">
        <v>2</v>
      </c>
      <c r="C6" s="170">
        <v>3</v>
      </c>
      <c r="D6" s="169" t="s">
        <v>137</v>
      </c>
      <c r="E6" s="156">
        <v>1400</v>
      </c>
      <c r="F6" s="156">
        <v>1600</v>
      </c>
      <c r="G6" s="156">
        <v>1800</v>
      </c>
      <c r="H6" s="156">
        <v>2000</v>
      </c>
      <c r="I6" s="156">
        <v>2200</v>
      </c>
      <c r="J6" s="156">
        <v>2500</v>
      </c>
      <c r="K6" s="156">
        <v>2800</v>
      </c>
      <c r="L6" s="156">
        <v>3100</v>
      </c>
      <c r="M6" s="156">
        <v>3500</v>
      </c>
    </row>
    <row r="7" spans="2:13" ht="60" x14ac:dyDescent="0.25">
      <c r="B7" s="168">
        <v>3</v>
      </c>
      <c r="C7" s="168">
        <v>4</v>
      </c>
      <c r="D7" s="167" t="s">
        <v>136</v>
      </c>
      <c r="E7" s="156">
        <v>1200</v>
      </c>
      <c r="F7" s="156">
        <v>1300</v>
      </c>
      <c r="G7" s="156">
        <v>1400</v>
      </c>
      <c r="H7" s="156">
        <v>1500</v>
      </c>
      <c r="I7" s="156">
        <v>1600</v>
      </c>
      <c r="J7" s="156">
        <v>1800</v>
      </c>
      <c r="K7" s="156">
        <v>2000</v>
      </c>
      <c r="L7" s="156">
        <v>2200</v>
      </c>
      <c r="M7" s="156">
        <v>2400</v>
      </c>
    </row>
    <row r="8" spans="2:13" ht="30" x14ac:dyDescent="0.25">
      <c r="B8" s="166">
        <v>3</v>
      </c>
      <c r="C8" s="166">
        <v>5</v>
      </c>
      <c r="D8" s="165" t="s">
        <v>135</v>
      </c>
      <c r="E8" s="156">
        <v>900</v>
      </c>
      <c r="F8" s="156">
        <v>1000</v>
      </c>
      <c r="G8" s="156">
        <v>1100</v>
      </c>
      <c r="H8" s="156">
        <v>1200</v>
      </c>
      <c r="I8" s="156">
        <v>1300</v>
      </c>
      <c r="J8" s="156">
        <v>1400</v>
      </c>
      <c r="K8" s="156">
        <v>1600</v>
      </c>
      <c r="L8" s="156">
        <v>1800</v>
      </c>
      <c r="M8" s="156">
        <v>2000</v>
      </c>
    </row>
    <row r="9" spans="2:13" ht="30" x14ac:dyDescent="0.25">
      <c r="B9" s="164">
        <v>3</v>
      </c>
      <c r="C9" s="164">
        <v>6</v>
      </c>
      <c r="D9" s="163" t="s">
        <v>134</v>
      </c>
      <c r="E9" s="156">
        <v>750</v>
      </c>
      <c r="F9" s="156">
        <v>800</v>
      </c>
      <c r="G9" s="156">
        <v>850</v>
      </c>
      <c r="H9" s="156">
        <v>900</v>
      </c>
      <c r="I9" s="156">
        <v>950</v>
      </c>
      <c r="J9" s="156">
        <v>1000</v>
      </c>
      <c r="K9" s="156">
        <v>1200</v>
      </c>
      <c r="L9" s="156">
        <v>1400</v>
      </c>
      <c r="M9" s="156">
        <v>1600</v>
      </c>
    </row>
    <row r="10" spans="2:13" ht="30" x14ac:dyDescent="0.25">
      <c r="B10" s="162">
        <v>4</v>
      </c>
      <c r="C10" s="162">
        <v>7</v>
      </c>
      <c r="D10" s="161" t="s">
        <v>133</v>
      </c>
      <c r="E10" s="156">
        <v>650</v>
      </c>
      <c r="F10" s="156">
        <v>700</v>
      </c>
      <c r="G10" s="156">
        <v>750</v>
      </c>
      <c r="H10" s="156">
        <v>800</v>
      </c>
      <c r="I10" s="156">
        <v>850</v>
      </c>
      <c r="J10" s="156">
        <v>900</v>
      </c>
      <c r="K10" s="156">
        <v>1000</v>
      </c>
      <c r="L10" s="156">
        <v>1150</v>
      </c>
      <c r="M10" s="156">
        <v>1300</v>
      </c>
    </row>
    <row r="11" spans="2:13" ht="30" x14ac:dyDescent="0.25">
      <c r="B11" s="160">
        <v>4</v>
      </c>
      <c r="C11" s="160">
        <v>8</v>
      </c>
      <c r="D11" s="159" t="s">
        <v>108</v>
      </c>
      <c r="E11" s="156">
        <v>550</v>
      </c>
      <c r="F11" s="156">
        <v>600</v>
      </c>
      <c r="G11" s="156">
        <v>650</v>
      </c>
      <c r="H11" s="156">
        <v>700</v>
      </c>
      <c r="I11" s="156">
        <v>750</v>
      </c>
      <c r="J11" s="156">
        <v>800</v>
      </c>
      <c r="K11" s="156">
        <v>850</v>
      </c>
      <c r="L11" s="156">
        <v>900</v>
      </c>
      <c r="M11" s="156">
        <v>1000</v>
      </c>
    </row>
    <row r="12" spans="2:13" ht="30" x14ac:dyDescent="0.25">
      <c r="B12" s="158">
        <v>4</v>
      </c>
      <c r="C12" s="158">
        <v>9</v>
      </c>
      <c r="D12" s="157" t="s">
        <v>106</v>
      </c>
      <c r="E12" s="156">
        <v>450</v>
      </c>
      <c r="F12" s="156">
        <v>500</v>
      </c>
      <c r="G12" s="156">
        <v>550</v>
      </c>
      <c r="H12" s="156">
        <v>600</v>
      </c>
      <c r="I12" s="156">
        <v>650</v>
      </c>
      <c r="J12" s="156">
        <v>700</v>
      </c>
      <c r="K12" s="156">
        <v>750</v>
      </c>
      <c r="L12" s="156">
        <v>800</v>
      </c>
      <c r="M12" s="156">
        <v>900</v>
      </c>
    </row>
  </sheetData>
  <mergeCells count="1">
    <mergeCell ref="E2:M2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84" zoomScaleNormal="100" zoomScaleSheetLayoutView="84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B47" sqref="B47"/>
    </sheetView>
  </sheetViews>
  <sheetFormatPr defaultRowHeight="15" x14ac:dyDescent="0.25"/>
  <cols>
    <col min="1" max="1" width="84" style="90" bestFit="1" customWidth="1"/>
    <col min="2" max="2" width="83.7109375" style="89" customWidth="1"/>
    <col min="3" max="3" width="22.140625" style="89" customWidth="1"/>
    <col min="4" max="4" width="20" style="87" customWidth="1"/>
    <col min="5" max="5" width="23.140625" style="87" customWidth="1"/>
    <col min="6" max="6" width="18.28515625" style="88" customWidth="1"/>
    <col min="7" max="7" width="30.5703125" style="88" customWidth="1"/>
    <col min="8" max="8" width="15.42578125" style="87" customWidth="1"/>
    <col min="9" max="16384" width="9.140625" style="87"/>
  </cols>
  <sheetData>
    <row r="1" spans="1:8" x14ac:dyDescent="0.25">
      <c r="B1" s="154"/>
      <c r="C1" s="154"/>
    </row>
    <row r="3" spans="1:8" ht="135" x14ac:dyDescent="0.25">
      <c r="A3" s="119" t="s">
        <v>100</v>
      </c>
      <c r="B3" s="104" t="s">
        <v>132</v>
      </c>
      <c r="C3" s="104" t="s">
        <v>131</v>
      </c>
      <c r="D3" s="104" t="s">
        <v>86</v>
      </c>
      <c r="E3" s="104" t="s">
        <v>87</v>
      </c>
      <c r="F3" s="104" t="s">
        <v>88</v>
      </c>
      <c r="G3" s="104" t="s">
        <v>130</v>
      </c>
      <c r="H3" s="104" t="s">
        <v>129</v>
      </c>
    </row>
    <row r="4" spans="1:8" x14ac:dyDescent="0.25">
      <c r="A4" s="119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</row>
    <row r="5" spans="1:8" ht="96.75" customHeight="1" x14ac:dyDescent="0.25">
      <c r="A5" s="153" t="s">
        <v>128</v>
      </c>
      <c r="B5" s="153" t="s">
        <v>127</v>
      </c>
      <c r="C5" s="152">
        <f>C35+C41+C7</f>
        <v>31</v>
      </c>
      <c r="D5" s="152">
        <f>D35+D41+D7</f>
        <v>54840</v>
      </c>
      <c r="E5" s="152">
        <f>E35+E41+E7</f>
        <v>144300</v>
      </c>
      <c r="F5" s="152">
        <f>F35+F41+F7</f>
        <v>1731600</v>
      </c>
      <c r="G5" s="151">
        <v>1750000</v>
      </c>
      <c r="H5" s="151">
        <f>G5-F5</f>
        <v>18400</v>
      </c>
    </row>
    <row r="6" spans="1:8" ht="15.75" thickBot="1" x14ac:dyDescent="0.3">
      <c r="A6" s="150"/>
      <c r="B6" s="149"/>
      <c r="C6" s="147"/>
      <c r="D6" s="147"/>
      <c r="E6" s="147"/>
      <c r="F6" s="147"/>
      <c r="G6" s="148"/>
      <c r="H6" s="147"/>
    </row>
    <row r="7" spans="1:8" ht="45.75" thickBot="1" x14ac:dyDescent="0.3">
      <c r="A7" s="146" t="s">
        <v>126</v>
      </c>
      <c r="B7" s="145" t="s">
        <v>125</v>
      </c>
      <c r="C7" s="144">
        <f>SUM(C8:C32)</f>
        <v>25</v>
      </c>
      <c r="D7" s="144">
        <f>SUM(D8:D32)</f>
        <v>42060</v>
      </c>
      <c r="E7" s="144">
        <f>SUM(E8:E32)</f>
        <v>114300</v>
      </c>
      <c r="F7" s="144">
        <f>SUM(F8:F32)</f>
        <v>1371600</v>
      </c>
      <c r="G7" s="143" t="s">
        <v>124</v>
      </c>
      <c r="H7" s="142"/>
    </row>
    <row r="8" spans="1:8" ht="60" customHeight="1" x14ac:dyDescent="0.25">
      <c r="A8" s="99" t="s">
        <v>120</v>
      </c>
      <c r="B8" s="94" t="s">
        <v>123</v>
      </c>
      <c r="C8" s="98">
        <v>1</v>
      </c>
      <c r="D8" s="97">
        <v>2130</v>
      </c>
      <c r="E8" s="97">
        <v>5000</v>
      </c>
      <c r="F8" s="97">
        <f t="shared" ref="F8:F32" si="0">E8*12</f>
        <v>60000</v>
      </c>
      <c r="G8" s="124" t="s">
        <v>91</v>
      </c>
      <c r="H8" s="141"/>
    </row>
    <row r="9" spans="1:8" ht="30" x14ac:dyDescent="0.25">
      <c r="A9" s="139" t="s">
        <v>118</v>
      </c>
      <c r="B9" s="140" t="s">
        <v>122</v>
      </c>
      <c r="C9" s="98">
        <v>1</v>
      </c>
      <c r="D9" s="137">
        <v>2100</v>
      </c>
      <c r="E9" s="137">
        <v>4900</v>
      </c>
      <c r="F9" s="137">
        <f t="shared" si="0"/>
        <v>58800</v>
      </c>
      <c r="G9" s="124" t="s">
        <v>91</v>
      </c>
      <c r="H9" s="123"/>
    </row>
    <row r="10" spans="1:8" ht="45" x14ac:dyDescent="0.25">
      <c r="A10" s="139" t="s">
        <v>115</v>
      </c>
      <c r="B10" s="138" t="s">
        <v>121</v>
      </c>
      <c r="C10" s="98">
        <v>1</v>
      </c>
      <c r="D10" s="137">
        <v>1900</v>
      </c>
      <c r="E10" s="137">
        <v>4800</v>
      </c>
      <c r="F10" s="137">
        <f t="shared" si="0"/>
        <v>57600</v>
      </c>
      <c r="G10" s="124" t="s">
        <v>91</v>
      </c>
      <c r="H10" s="123"/>
    </row>
    <row r="11" spans="1:8" ht="45" x14ac:dyDescent="0.25">
      <c r="A11" s="139" t="s">
        <v>113</v>
      </c>
      <c r="B11" s="140" t="s">
        <v>112</v>
      </c>
      <c r="C11" s="98">
        <v>1</v>
      </c>
      <c r="D11" s="137">
        <v>1800</v>
      </c>
      <c r="E11" s="137">
        <v>4700</v>
      </c>
      <c r="F11" s="137">
        <f t="shared" si="0"/>
        <v>56400</v>
      </c>
      <c r="G11" s="124" t="s">
        <v>91</v>
      </c>
      <c r="H11" s="123"/>
    </row>
    <row r="12" spans="1:8" ht="30" x14ac:dyDescent="0.25">
      <c r="A12" s="139" t="s">
        <v>107</v>
      </c>
      <c r="B12" s="138" t="s">
        <v>111</v>
      </c>
      <c r="C12" s="98">
        <v>1</v>
      </c>
      <c r="D12" s="137">
        <v>1700</v>
      </c>
      <c r="E12" s="137">
        <v>4600</v>
      </c>
      <c r="F12" s="137">
        <f t="shared" si="0"/>
        <v>55200</v>
      </c>
      <c r="G12" s="124" t="s">
        <v>91</v>
      </c>
      <c r="H12" s="123"/>
    </row>
    <row r="13" spans="1:8" ht="30" x14ac:dyDescent="0.25">
      <c r="A13" s="139" t="s">
        <v>107</v>
      </c>
      <c r="B13" s="138" t="s">
        <v>110</v>
      </c>
      <c r="C13" s="98">
        <v>1</v>
      </c>
      <c r="D13" s="137">
        <v>1600</v>
      </c>
      <c r="E13" s="137">
        <v>4500</v>
      </c>
      <c r="F13" s="137">
        <f t="shared" si="0"/>
        <v>54000</v>
      </c>
      <c r="G13" s="124" t="s">
        <v>91</v>
      </c>
      <c r="H13" s="123"/>
    </row>
    <row r="14" spans="1:8" ht="30" x14ac:dyDescent="0.25">
      <c r="A14" s="139" t="s">
        <v>107</v>
      </c>
      <c r="B14" s="138" t="s">
        <v>109</v>
      </c>
      <c r="C14" s="98">
        <v>1</v>
      </c>
      <c r="D14" s="137">
        <v>1500</v>
      </c>
      <c r="E14" s="137">
        <v>4400</v>
      </c>
      <c r="F14" s="137">
        <f t="shared" si="0"/>
        <v>52800</v>
      </c>
      <c r="G14" s="136" t="s">
        <v>89</v>
      </c>
      <c r="H14" s="123"/>
    </row>
    <row r="15" spans="1:8" ht="30" x14ac:dyDescent="0.25">
      <c r="A15" s="139" t="s">
        <v>107</v>
      </c>
      <c r="B15" s="138" t="s">
        <v>108</v>
      </c>
      <c r="C15" s="98">
        <v>1</v>
      </c>
      <c r="D15" s="137">
        <v>1400</v>
      </c>
      <c r="E15" s="137">
        <v>4300</v>
      </c>
      <c r="F15" s="137">
        <f t="shared" si="0"/>
        <v>51600</v>
      </c>
      <c r="G15" s="136" t="s">
        <v>89</v>
      </c>
      <c r="H15" s="123"/>
    </row>
    <row r="16" spans="1:8" ht="30.75" thickBot="1" x14ac:dyDescent="0.3">
      <c r="A16" s="139" t="s">
        <v>107</v>
      </c>
      <c r="B16" s="138" t="s">
        <v>106</v>
      </c>
      <c r="C16" s="98">
        <v>1</v>
      </c>
      <c r="D16" s="137">
        <v>1300</v>
      </c>
      <c r="E16" s="137">
        <v>4200</v>
      </c>
      <c r="F16" s="137">
        <f t="shared" si="0"/>
        <v>50400</v>
      </c>
      <c r="G16" s="136" t="s">
        <v>89</v>
      </c>
      <c r="H16" s="120"/>
    </row>
    <row r="17" spans="1:8" ht="60" customHeight="1" x14ac:dyDescent="0.25">
      <c r="A17" s="99" t="s">
        <v>120</v>
      </c>
      <c r="B17" s="94" t="s">
        <v>119</v>
      </c>
      <c r="C17" s="98">
        <v>1</v>
      </c>
      <c r="D17" s="97">
        <v>2130</v>
      </c>
      <c r="E17" s="97">
        <v>5000</v>
      </c>
      <c r="F17" s="97">
        <f t="shared" si="0"/>
        <v>60000</v>
      </c>
      <c r="G17" s="124" t="s">
        <v>91</v>
      </c>
      <c r="H17" s="141"/>
    </row>
    <row r="18" spans="1:8" ht="45" x14ac:dyDescent="0.25">
      <c r="A18" s="139" t="s">
        <v>118</v>
      </c>
      <c r="B18" s="140" t="s">
        <v>117</v>
      </c>
      <c r="C18" s="98">
        <v>1</v>
      </c>
      <c r="D18" s="137">
        <v>2100</v>
      </c>
      <c r="E18" s="137">
        <v>4900</v>
      </c>
      <c r="F18" s="137">
        <f t="shared" si="0"/>
        <v>58800</v>
      </c>
      <c r="G18" s="124" t="s">
        <v>91</v>
      </c>
      <c r="H18" s="123"/>
    </row>
    <row r="19" spans="1:8" ht="45" x14ac:dyDescent="0.25">
      <c r="A19" s="139" t="s">
        <v>115</v>
      </c>
      <c r="B19" s="138" t="s">
        <v>116</v>
      </c>
      <c r="C19" s="98">
        <v>1</v>
      </c>
      <c r="D19" s="137">
        <v>1900</v>
      </c>
      <c r="E19" s="137">
        <v>4800</v>
      </c>
      <c r="F19" s="137">
        <f t="shared" si="0"/>
        <v>57600</v>
      </c>
      <c r="G19" s="124" t="s">
        <v>91</v>
      </c>
      <c r="H19" s="123"/>
    </row>
    <row r="20" spans="1:8" ht="45" x14ac:dyDescent="0.25">
      <c r="A20" s="139" t="s">
        <v>113</v>
      </c>
      <c r="B20" s="140" t="s">
        <v>112</v>
      </c>
      <c r="C20" s="98">
        <v>1</v>
      </c>
      <c r="D20" s="137">
        <v>1800</v>
      </c>
      <c r="E20" s="137">
        <v>4700</v>
      </c>
      <c r="F20" s="137">
        <f t="shared" si="0"/>
        <v>56400</v>
      </c>
      <c r="G20" s="124" t="s">
        <v>91</v>
      </c>
      <c r="H20" s="123"/>
    </row>
    <row r="21" spans="1:8" ht="30" x14ac:dyDescent="0.25">
      <c r="A21" s="139" t="s">
        <v>107</v>
      </c>
      <c r="B21" s="138" t="s">
        <v>111</v>
      </c>
      <c r="C21" s="98">
        <v>1</v>
      </c>
      <c r="D21" s="137">
        <v>1700</v>
      </c>
      <c r="E21" s="137">
        <v>4600</v>
      </c>
      <c r="F21" s="137">
        <f t="shared" si="0"/>
        <v>55200</v>
      </c>
      <c r="G21" s="124" t="s">
        <v>91</v>
      </c>
      <c r="H21" s="123"/>
    </row>
    <row r="22" spans="1:8" ht="30" x14ac:dyDescent="0.25">
      <c r="A22" s="139" t="s">
        <v>107</v>
      </c>
      <c r="B22" s="138" t="s">
        <v>110</v>
      </c>
      <c r="C22" s="98">
        <v>1</v>
      </c>
      <c r="D22" s="137">
        <v>1600</v>
      </c>
      <c r="E22" s="137">
        <v>4500</v>
      </c>
      <c r="F22" s="137">
        <f t="shared" si="0"/>
        <v>54000</v>
      </c>
      <c r="G22" s="124" t="s">
        <v>91</v>
      </c>
      <c r="H22" s="123"/>
    </row>
    <row r="23" spans="1:8" ht="30" x14ac:dyDescent="0.25">
      <c r="A23" s="139" t="s">
        <v>107</v>
      </c>
      <c r="B23" s="138" t="s">
        <v>109</v>
      </c>
      <c r="C23" s="98">
        <v>1</v>
      </c>
      <c r="D23" s="137">
        <v>1500</v>
      </c>
      <c r="E23" s="137">
        <v>4400</v>
      </c>
      <c r="F23" s="137">
        <f t="shared" si="0"/>
        <v>52800</v>
      </c>
      <c r="G23" s="136" t="s">
        <v>89</v>
      </c>
      <c r="H23" s="123"/>
    </row>
    <row r="24" spans="1:8" ht="30" x14ac:dyDescent="0.25">
      <c r="A24" s="139" t="s">
        <v>107</v>
      </c>
      <c r="B24" s="138" t="s">
        <v>108</v>
      </c>
      <c r="C24" s="98">
        <v>1</v>
      </c>
      <c r="D24" s="137">
        <v>1400</v>
      </c>
      <c r="E24" s="137">
        <v>4300</v>
      </c>
      <c r="F24" s="137">
        <f t="shared" si="0"/>
        <v>51600</v>
      </c>
      <c r="G24" s="136" t="s">
        <v>89</v>
      </c>
      <c r="H24" s="123"/>
    </row>
    <row r="25" spans="1:8" ht="30.75" thickBot="1" x14ac:dyDescent="0.3">
      <c r="A25" s="139" t="s">
        <v>107</v>
      </c>
      <c r="B25" s="138" t="s">
        <v>106</v>
      </c>
      <c r="C25" s="98">
        <v>1</v>
      </c>
      <c r="D25" s="137">
        <v>1300</v>
      </c>
      <c r="E25" s="137">
        <v>4200</v>
      </c>
      <c r="F25" s="137">
        <f t="shared" si="0"/>
        <v>50400</v>
      </c>
      <c r="G25" s="136" t="s">
        <v>89</v>
      </c>
      <c r="H25" s="120"/>
    </row>
    <row r="26" spans="1:8" ht="45" x14ac:dyDescent="0.25">
      <c r="A26" s="139" t="s">
        <v>115</v>
      </c>
      <c r="B26" s="138" t="s">
        <v>114</v>
      </c>
      <c r="C26" s="98">
        <v>1</v>
      </c>
      <c r="D26" s="137">
        <v>1900</v>
      </c>
      <c r="E26" s="137">
        <v>4800</v>
      </c>
      <c r="F26" s="137">
        <f t="shared" si="0"/>
        <v>57600</v>
      </c>
      <c r="G26" s="124" t="s">
        <v>91</v>
      </c>
      <c r="H26" s="123"/>
    </row>
    <row r="27" spans="1:8" ht="45" x14ac:dyDescent="0.25">
      <c r="A27" s="139" t="s">
        <v>113</v>
      </c>
      <c r="B27" s="140" t="s">
        <v>112</v>
      </c>
      <c r="C27" s="98">
        <v>1</v>
      </c>
      <c r="D27" s="137">
        <v>1800</v>
      </c>
      <c r="E27" s="137">
        <v>4700</v>
      </c>
      <c r="F27" s="137">
        <f t="shared" si="0"/>
        <v>56400</v>
      </c>
      <c r="G27" s="124" t="s">
        <v>91</v>
      </c>
      <c r="H27" s="123"/>
    </row>
    <row r="28" spans="1:8" ht="30" x14ac:dyDescent="0.25">
      <c r="A28" s="139" t="s">
        <v>107</v>
      </c>
      <c r="B28" s="138" t="s">
        <v>111</v>
      </c>
      <c r="C28" s="98">
        <v>1</v>
      </c>
      <c r="D28" s="137">
        <v>1700</v>
      </c>
      <c r="E28" s="137">
        <v>4600</v>
      </c>
      <c r="F28" s="137">
        <f t="shared" si="0"/>
        <v>55200</v>
      </c>
      <c r="G28" s="124" t="s">
        <v>91</v>
      </c>
      <c r="H28" s="123"/>
    </row>
    <row r="29" spans="1:8" ht="30" x14ac:dyDescent="0.25">
      <c r="A29" s="139" t="s">
        <v>107</v>
      </c>
      <c r="B29" s="138" t="s">
        <v>110</v>
      </c>
      <c r="C29" s="98">
        <v>1</v>
      </c>
      <c r="D29" s="137">
        <v>1600</v>
      </c>
      <c r="E29" s="137">
        <v>4500</v>
      </c>
      <c r="F29" s="137">
        <f t="shared" si="0"/>
        <v>54000</v>
      </c>
      <c r="G29" s="124" t="s">
        <v>91</v>
      </c>
      <c r="H29" s="123"/>
    </row>
    <row r="30" spans="1:8" ht="30" x14ac:dyDescent="0.25">
      <c r="A30" s="139" t="s">
        <v>107</v>
      </c>
      <c r="B30" s="138" t="s">
        <v>109</v>
      </c>
      <c r="C30" s="98">
        <v>1</v>
      </c>
      <c r="D30" s="137">
        <v>1500</v>
      </c>
      <c r="E30" s="137">
        <v>4400</v>
      </c>
      <c r="F30" s="137">
        <f t="shared" si="0"/>
        <v>52800</v>
      </c>
      <c r="G30" s="136" t="s">
        <v>89</v>
      </c>
      <c r="H30" s="123"/>
    </row>
    <row r="31" spans="1:8" ht="30" x14ac:dyDescent="0.25">
      <c r="A31" s="139" t="s">
        <v>107</v>
      </c>
      <c r="B31" s="138" t="s">
        <v>108</v>
      </c>
      <c r="C31" s="98">
        <v>1</v>
      </c>
      <c r="D31" s="137">
        <v>1400</v>
      </c>
      <c r="E31" s="137">
        <v>4300</v>
      </c>
      <c r="F31" s="137">
        <f t="shared" si="0"/>
        <v>51600</v>
      </c>
      <c r="G31" s="136" t="s">
        <v>89</v>
      </c>
      <c r="H31" s="123"/>
    </row>
    <row r="32" spans="1:8" ht="30.75" thickBot="1" x14ac:dyDescent="0.3">
      <c r="A32" s="135" t="s">
        <v>107</v>
      </c>
      <c r="B32" s="134" t="s">
        <v>106</v>
      </c>
      <c r="C32" s="93">
        <v>1</v>
      </c>
      <c r="D32" s="133">
        <v>1300</v>
      </c>
      <c r="E32" s="133">
        <v>4200</v>
      </c>
      <c r="F32" s="133">
        <f t="shared" si="0"/>
        <v>50400</v>
      </c>
      <c r="G32" s="132" t="s">
        <v>89</v>
      </c>
      <c r="H32" s="120"/>
    </row>
    <row r="33" spans="1:8" ht="15.75" thickBot="1" x14ac:dyDescent="0.3">
      <c r="A33" s="111"/>
      <c r="B33" s="110"/>
      <c r="C33" s="110"/>
      <c r="D33" s="108"/>
      <c r="E33" s="108"/>
      <c r="F33" s="109"/>
      <c r="G33" s="109"/>
      <c r="H33" s="108"/>
    </row>
    <row r="34" spans="1:8" ht="135" x14ac:dyDescent="0.25">
      <c r="A34" s="107"/>
      <c r="B34" s="106"/>
      <c r="C34" s="106" t="s">
        <v>98</v>
      </c>
      <c r="D34" s="106" t="s">
        <v>97</v>
      </c>
      <c r="E34" s="106" t="s">
        <v>96</v>
      </c>
      <c r="F34" s="106" t="s">
        <v>88</v>
      </c>
      <c r="G34" s="131" t="s">
        <v>95</v>
      </c>
      <c r="H34" s="130"/>
    </row>
    <row r="35" spans="1:8" ht="30" x14ac:dyDescent="0.25">
      <c r="A35" s="129" t="s">
        <v>100</v>
      </c>
      <c r="B35" s="128" t="s">
        <v>105</v>
      </c>
      <c r="C35" s="127">
        <f>C36+C37</f>
        <v>2</v>
      </c>
      <c r="D35" s="127">
        <f>D36+D37</f>
        <v>4260</v>
      </c>
      <c r="E35" s="127">
        <f>E36+E37</f>
        <v>10000</v>
      </c>
      <c r="F35" s="127">
        <f>F36+F37</f>
        <v>120000</v>
      </c>
      <c r="G35" s="126"/>
      <c r="H35" s="125"/>
    </row>
    <row r="36" spans="1:8" ht="60" customHeight="1" x14ac:dyDescent="0.25">
      <c r="A36" s="99" t="s">
        <v>104</v>
      </c>
      <c r="B36" s="94" t="s">
        <v>90</v>
      </c>
      <c r="C36" s="98">
        <v>1</v>
      </c>
      <c r="D36" s="97">
        <v>2130</v>
      </c>
      <c r="E36" s="97">
        <v>5000</v>
      </c>
      <c r="F36" s="97">
        <v>60000</v>
      </c>
      <c r="G36" s="124" t="s">
        <v>91</v>
      </c>
      <c r="H36" s="123"/>
    </row>
    <row r="37" spans="1:8" ht="60" customHeight="1" thickBot="1" x14ac:dyDescent="0.3">
      <c r="A37" s="95"/>
      <c r="B37" s="122" t="s">
        <v>90</v>
      </c>
      <c r="C37" s="93">
        <v>1</v>
      </c>
      <c r="D37" s="92">
        <v>2130</v>
      </c>
      <c r="E37" s="92">
        <v>5000</v>
      </c>
      <c r="F37" s="92">
        <v>60000</v>
      </c>
      <c r="G37" s="121" t="s">
        <v>89</v>
      </c>
      <c r="H37" s="120"/>
    </row>
    <row r="38" spans="1:8" x14ac:dyDescent="0.25">
      <c r="A38" s="111"/>
      <c r="B38" s="110"/>
      <c r="C38" s="110"/>
      <c r="D38" s="108"/>
      <c r="E38" s="108"/>
      <c r="F38" s="109"/>
      <c r="G38" s="109"/>
      <c r="H38" s="108"/>
    </row>
    <row r="39" spans="1:8" ht="135" x14ac:dyDescent="0.25">
      <c r="A39" s="119" t="s">
        <v>100</v>
      </c>
      <c r="B39" s="104" t="s">
        <v>103</v>
      </c>
      <c r="C39" s="104" t="s">
        <v>98</v>
      </c>
      <c r="D39" s="104" t="s">
        <v>97</v>
      </c>
      <c r="E39" s="104" t="s">
        <v>102</v>
      </c>
      <c r="F39" s="104" t="s">
        <v>88</v>
      </c>
      <c r="G39" s="104" t="s">
        <v>95</v>
      </c>
      <c r="H39" s="118"/>
    </row>
    <row r="40" spans="1:8" x14ac:dyDescent="0.25">
      <c r="A40" s="119">
        <v>1</v>
      </c>
      <c r="B40" s="104">
        <v>2</v>
      </c>
      <c r="C40" s="104">
        <v>3</v>
      </c>
      <c r="D40" s="104">
        <v>4</v>
      </c>
      <c r="E40" s="104">
        <v>5</v>
      </c>
      <c r="F40" s="104">
        <v>6</v>
      </c>
      <c r="G40" s="104">
        <v>9</v>
      </c>
      <c r="H40" s="118">
        <v>7</v>
      </c>
    </row>
    <row r="41" spans="1:8" ht="30" x14ac:dyDescent="0.25">
      <c r="A41" s="117" t="s">
        <v>101</v>
      </c>
      <c r="B41" s="116" t="s">
        <v>12</v>
      </c>
      <c r="C41" s="115">
        <f>C42+C43+C44+C45</f>
        <v>4</v>
      </c>
      <c r="D41" s="115">
        <f>D42+D43+D44+D45</f>
        <v>8520</v>
      </c>
      <c r="E41" s="115">
        <f>E42+E43+E44+E45</f>
        <v>20000</v>
      </c>
      <c r="F41" s="115">
        <f>F42+F43+F44+F45</f>
        <v>240000</v>
      </c>
      <c r="G41" s="114"/>
      <c r="H41" s="113"/>
    </row>
    <row r="42" spans="1:8" ht="60" customHeight="1" x14ac:dyDescent="0.25">
      <c r="A42" s="112"/>
      <c r="B42" s="112" t="s">
        <v>13</v>
      </c>
      <c r="C42" s="98">
        <v>1</v>
      </c>
      <c r="D42" s="97">
        <v>2130</v>
      </c>
      <c r="E42" s="97">
        <v>5000</v>
      </c>
      <c r="F42" s="97">
        <v>60000</v>
      </c>
      <c r="G42" s="97" t="s">
        <v>91</v>
      </c>
      <c r="H42" s="96"/>
    </row>
    <row r="43" spans="1:8" ht="60" customHeight="1" x14ac:dyDescent="0.25">
      <c r="A43" s="112"/>
      <c r="B43" s="112" t="s">
        <v>14</v>
      </c>
      <c r="C43" s="98">
        <v>1</v>
      </c>
      <c r="D43" s="97">
        <v>2130</v>
      </c>
      <c r="E43" s="97">
        <v>5000</v>
      </c>
      <c r="F43" s="97">
        <v>60000</v>
      </c>
      <c r="G43" s="97" t="s">
        <v>91</v>
      </c>
      <c r="H43" s="96"/>
    </row>
    <row r="44" spans="1:8" ht="60" customHeight="1" x14ac:dyDescent="0.25">
      <c r="A44" s="112"/>
      <c r="B44" s="112" t="s">
        <v>15</v>
      </c>
      <c r="C44" s="98">
        <v>1</v>
      </c>
      <c r="D44" s="97">
        <v>2130</v>
      </c>
      <c r="E44" s="97">
        <v>5000</v>
      </c>
      <c r="F44" s="97">
        <v>60000</v>
      </c>
      <c r="G44" s="97" t="s">
        <v>91</v>
      </c>
      <c r="H44" s="96"/>
    </row>
    <row r="45" spans="1:8" ht="60" customHeight="1" x14ac:dyDescent="0.25">
      <c r="A45" s="112"/>
      <c r="B45" s="112" t="s">
        <v>15</v>
      </c>
      <c r="C45" s="98">
        <v>1</v>
      </c>
      <c r="D45" s="97">
        <v>2130</v>
      </c>
      <c r="E45" s="97">
        <v>5000</v>
      </c>
      <c r="F45" s="97">
        <v>60000</v>
      </c>
      <c r="G45" s="97" t="s">
        <v>91</v>
      </c>
      <c r="H45" s="96"/>
    </row>
    <row r="46" spans="1:8" ht="15.75" thickBot="1" x14ac:dyDescent="0.3">
      <c r="A46" s="111"/>
      <c r="B46" s="110"/>
      <c r="C46" s="110"/>
      <c r="D46" s="108"/>
      <c r="E46" s="108"/>
      <c r="F46" s="109"/>
      <c r="G46" s="109"/>
      <c r="H46" s="108"/>
    </row>
    <row r="47" spans="1:8" ht="135" x14ac:dyDescent="0.25">
      <c r="A47" s="107" t="s">
        <v>100</v>
      </c>
      <c r="B47" s="106" t="s">
        <v>99</v>
      </c>
      <c r="C47" s="106" t="s">
        <v>98</v>
      </c>
      <c r="D47" s="106" t="s">
        <v>97</v>
      </c>
      <c r="E47" s="106" t="s">
        <v>96</v>
      </c>
      <c r="F47" s="106" t="s">
        <v>88</v>
      </c>
      <c r="G47" s="106" t="s">
        <v>95</v>
      </c>
      <c r="H47" s="104" t="s">
        <v>94</v>
      </c>
    </row>
    <row r="48" spans="1:8" x14ac:dyDescent="0.25">
      <c r="A48" s="105">
        <v>1</v>
      </c>
      <c r="B48" s="104">
        <v>2</v>
      </c>
      <c r="C48" s="104">
        <v>3</v>
      </c>
      <c r="D48" s="104">
        <v>4</v>
      </c>
      <c r="E48" s="104">
        <v>5</v>
      </c>
      <c r="F48" s="104">
        <v>6</v>
      </c>
      <c r="G48" s="104">
        <v>9</v>
      </c>
      <c r="H48" s="104">
        <v>7</v>
      </c>
    </row>
    <row r="49" spans="1:8" ht="30" x14ac:dyDescent="0.25">
      <c r="A49" s="103" t="s">
        <v>93</v>
      </c>
      <c r="B49" s="102" t="s">
        <v>12</v>
      </c>
      <c r="C49" s="100">
        <f>C50+C51</f>
        <v>2</v>
      </c>
      <c r="D49" s="100">
        <f>D50+D51</f>
        <v>4260</v>
      </c>
      <c r="E49" s="100">
        <f>E50+E51</f>
        <v>10000</v>
      </c>
      <c r="F49" s="100">
        <f>F50+F51</f>
        <v>120000</v>
      </c>
      <c r="G49" s="101">
        <v>125000</v>
      </c>
      <c r="H49" s="100">
        <f>F49-G49</f>
        <v>-5000</v>
      </c>
    </row>
    <row r="50" spans="1:8" ht="60" customHeight="1" x14ac:dyDescent="0.25">
      <c r="A50" s="99" t="s">
        <v>92</v>
      </c>
      <c r="B50" s="94" t="s">
        <v>90</v>
      </c>
      <c r="C50" s="98">
        <v>1</v>
      </c>
      <c r="D50" s="97">
        <v>2130</v>
      </c>
      <c r="E50" s="97">
        <v>5000</v>
      </c>
      <c r="F50" s="97">
        <v>60000</v>
      </c>
      <c r="G50" s="97" t="s">
        <v>91</v>
      </c>
      <c r="H50" s="96"/>
    </row>
    <row r="51" spans="1:8" ht="60" customHeight="1" thickBot="1" x14ac:dyDescent="0.3">
      <c r="A51" s="95"/>
      <c r="B51" s="94" t="s">
        <v>90</v>
      </c>
      <c r="C51" s="93">
        <v>1</v>
      </c>
      <c r="D51" s="92">
        <v>2130</v>
      </c>
      <c r="E51" s="92">
        <v>5000</v>
      </c>
      <c r="F51" s="92">
        <v>60000</v>
      </c>
      <c r="G51" s="92" t="s">
        <v>89</v>
      </c>
      <c r="H51" s="91"/>
    </row>
  </sheetData>
  <autoFilter ref="A7:G32"/>
  <conditionalFormatting sqref="H5">
    <cfRule type="cellIs" dxfId="5" priority="1" operator="lessThan">
      <formula>0</formula>
    </cfRule>
    <cfRule type="cellIs" dxfId="4" priority="2" operator="lessThan">
      <formula>0</formula>
    </cfRule>
    <cfRule type="cellIs" dxfId="3" priority="3" operator="lessThan">
      <formula>0</formula>
    </cfRule>
    <cfRule type="cellIs" dxfId="2" priority="6" operator="lessThan">
      <formula>0</formula>
    </cfRule>
  </conditionalFormatting>
  <conditionalFormatting sqref="H49">
    <cfRule type="cellIs" dxfId="1" priority="4" operator="lessThan">
      <formula>0</formula>
    </cfRule>
    <cfRule type="cellIs" dxfId="0" priority="5" operator="lessThan">
      <formula>-5000</formula>
    </cfRule>
  </conditionalFormatting>
  <printOptions horizontalCentered="1"/>
  <pageMargins left="0" right="0" top="0" bottom="0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danarti gankargulebistvis</vt:lpstr>
      <vt:lpstr>danarti-198-ო  გადახრა</vt:lpstr>
      <vt:lpstr>ახალი სარგო</vt:lpstr>
      <vt:lpstr>ხელფასის კატეგორიები</vt:lpstr>
      <vt:lpstr>ნიმუში შტატები</vt:lpstr>
      <vt:lpstr>'danarti gankargulebistvis'!Print_Area</vt:lpstr>
      <vt:lpstr>'danarti-198-ო  გადახრა'!Print_Area</vt:lpstr>
      <vt:lpstr>'ახალი სარგო'!Print_Area</vt:lpstr>
      <vt:lpstr>'ხელფასის კატეგორიები'!Print_Area</vt:lpstr>
      <vt:lpstr>'danarti-198-ო  გადახრა'!Print_Titles</vt:lpstr>
      <vt:lpstr>'ახალი სარგო'!Print_Titles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2017-06-01T07:25:07Z</dcterms:modified>
</cp:coreProperties>
</file>